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itn.local\userdata$\desktops$\worrallp\"/>
    </mc:Choice>
  </mc:AlternateContent>
  <bookViews>
    <workbookView xWindow="0" yWindow="465" windowWidth="28800" windowHeight="16005" tabRatio="712"/>
  </bookViews>
  <sheets>
    <sheet name="final" sheetId="1" r:id="rId1"/>
    <sheet name="Sheet2" sheetId="8" r:id="rId2"/>
    <sheet name="Sheet1" sheetId="2" state="hidden" r:id="rId3"/>
    <sheet name="Sheet4" sheetId="7"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xlnm._FilterDatabase" localSheetId="0" hidden="1">final!$A$3:$AE$53</definedName>
    <definedName name="_xlnm._FilterDatabase" localSheetId="2" hidden="1">Sheet1!$A$2:$X$49</definedName>
    <definedName name="a">#REF!</definedName>
    <definedName name="acc">'[1]Asset Register'!$H$4:$H$86</definedName>
    <definedName name="ActualSpendCY">'[2]Actual Spend'!$I$4:$T$169</definedName>
    <definedName name="Agency0910">[3]Workings!$G$8:$G$647</definedName>
    <definedName name="anp">#REF!</definedName>
    <definedName name="Area">'[4]Area Lookup'!$A$1:$IV$65536</definedName>
    <definedName name="baselinedata">[2]datasheet!$C$10:$BQ$131</definedName>
    <definedName name="br">#REF!</definedName>
    <definedName name="BRprint1">#REF!</definedName>
    <definedName name="BRprint2">#REF!</definedName>
    <definedName name="budreq26jan">#REF!</definedName>
    <definedName name="cap">'[1]Asset Register'!$F$4:$F$86</definedName>
    <definedName name="cdt">'[1]Asset Register'!$J$4</definedName>
    <definedName name="Col_Heading_1">#REF!</definedName>
    <definedName name="Col_Heading_2">#REF!</definedName>
    <definedName name="Col_Heading_3">#REF!</definedName>
    <definedName name="Col_Heading_4">#REF!</definedName>
    <definedName name="Compound_Period">#REF!</definedName>
    <definedName name="con">'[1]Asset Register'!$Q$4:$Q$86</definedName>
    <definedName name="Cons">#REF!</definedName>
    <definedName name="Conservatives">#REF!</definedName>
    <definedName name="cri">'[1]Asset Register'!$K$4</definedName>
    <definedName name="CurrentPeriod">#REF!</definedName>
    <definedName name="CurrentYear">#REF!</definedName>
    <definedName name="Data">#REF!</definedName>
    <definedName name="Data_Bus_Group">INDIRECT([5]Headings!$B$2)</definedName>
    <definedName name="Data_Original_Bus_Group">INDIRECT([5]Headings!$B$42)</definedName>
    <definedName name="Data_Original_Forecast">INDIRECT([5]Headings!$B$47)</definedName>
    <definedName name="Data_Original_Original_Budget">INDIRECT([5]Headings!$B$45)</definedName>
    <definedName name="Data_Original_Outturn">INDIRECT([5]Headings!$B$44)</definedName>
    <definedName name="Data_Original_Revised_Budget">INDIRECT([5]Headings!$B$46)</definedName>
    <definedName name="Data_Original_Subjective_Category">INDIRECT([5]Headings!$B$43)</definedName>
    <definedName name="Data_Subjective_Category">INDIRECT([5]Headings!$B$3)</definedName>
    <definedName name="Data_Yr1">INDIRECT([5]Headings!$B$14)</definedName>
    <definedName name="Data_Yr2">INDIRECT([5]Headings!$B$15)</definedName>
    <definedName name="Data_Yr3">INDIRECT([5]Headings!$B$16)</definedName>
    <definedName name="erd">#REF!</definedName>
    <definedName name="Expensive_Car_Threshold">#N/A</definedName>
    <definedName name="f03a">#REF!</definedName>
    <definedName name="F10A">#REF!</definedName>
    <definedName name="fip">#REF!</definedName>
    <definedName name="firint">#REF!</definedName>
    <definedName name="fo3a">#REF!</definedName>
    <definedName name="Funding_Rate">#N/A</definedName>
    <definedName name="fy">#REF!</definedName>
    <definedName name="fyend">#REF!</definedName>
    <definedName name="fyer">#REF!</definedName>
    <definedName name="fymat">#REF!</definedName>
    <definedName name="fys">#REF!</definedName>
    <definedName name="fystart">#REF!</definedName>
    <definedName name="genint">#REF!</definedName>
    <definedName name="GError">'[3]Global Assumptions'!$C$25</definedName>
    <definedName name="Header1">#REF!</definedName>
    <definedName name="Header2">#REF!</definedName>
    <definedName name="Header3">#REF!</definedName>
    <definedName name="Header4">#REF!</definedName>
    <definedName name="Heading_1">#REF!</definedName>
    <definedName name="Heading_2">#REF!</definedName>
    <definedName name="Hierarchy">#REF!</definedName>
    <definedName name="IFRSAdjExpenseCode0809">'[3]IFRS Adjusted TB''s'!$B$652:$B$784</definedName>
    <definedName name="IFRSAdjExpenseCode0910">'[3]IFRS Adjusted TB''s'!$B$8:$B$646</definedName>
    <definedName name="IFRSAdjExpenseCode1011">'[3]IFRS Adjusted TB''s'!$B$8:$B$646</definedName>
    <definedName name="IFRSAdjMovement0809">'[3]IFRS Adjusted TB''s'!$AG$652:$AG$784</definedName>
    <definedName name="IFRSAdjMovement0910">'[3]IFRS Adjusted TB''s'!$AG$8:$AG$646</definedName>
    <definedName name="IFRSAdjMovement1011">'[3]IFRS Adjusted TB''s'!$AG$8:$AG$646</definedName>
    <definedName name="IFRSAdjMovementremoveprioryear1011">'[3]IFRS Adjusted TB''s'!$BC$8:$BC$646</definedName>
    <definedName name="Income_per_Accounts">#REF!</definedName>
    <definedName name="into">#REF!</definedName>
    <definedName name="IPLDP_Data_Yr1">INDIRECT([5]Headings!$B$32)</definedName>
    <definedName name="IPLDP_Data_Yr2">INDIRECT([5]Headings!$B$33)</definedName>
    <definedName name="IPLDP_Data_Yr3">INDIRECT([5]Headings!$B$34)</definedName>
    <definedName name="kjhgh">#REF!</definedName>
    <definedName name="LAcodes">#REF!</definedName>
    <definedName name="LAlist">#REF!</definedName>
    <definedName name="lap">#REF!</definedName>
    <definedName name="lasint">#REF!</definedName>
    <definedName name="LCCAUKGAAPAdjMovements0910">'[3]UK GAAP Adjs'!$I$379:$I$407</definedName>
    <definedName name="LCCAUKGAAPExpenseCode0910">'[3]UK GAAP Adjs'!$B$379:$B$406</definedName>
    <definedName name="LDASubtotal0809">'[6]Trial Balance UK GAAP adjs'!#REF!</definedName>
    <definedName name="Lookup">[4]Lookup!$A$1:$IV$65536</definedName>
    <definedName name="LRIndex">#REF!</definedName>
    <definedName name="M1.iCost.ab12k">'[7]Model 1'!$L$50</definedName>
    <definedName name="M1.iCost.bel12k">'[7]Model 1'!$K$50</definedName>
    <definedName name="M1.iRV.12mab12k">'[7]Model 1'!$Q$50</definedName>
    <definedName name="M1.iRV.12mbel12k">'[7]Model 1'!$P$50</definedName>
    <definedName name="M1.iRV.6mab12k">'[7]Model 1'!$O$50</definedName>
    <definedName name="M1.iRV.6mbel12k">'[7]Model 1'!$N$50</definedName>
    <definedName name="M1.VATLiab.12m">'[7]Model 1'!$S$50</definedName>
    <definedName name="M1.VATliab.6m">'[7]Model 1'!$R$50</definedName>
    <definedName name="M2.Diss.12m">'[7]Model 2'!$Y$50</definedName>
    <definedName name="M2.Diss.6m">'[7]Model 2'!$X$50</definedName>
    <definedName name="M2.FullAll.12m">'[7]Model 2'!$AA$50</definedName>
    <definedName name="M2.FullAll.6m">'[7]Model 2'!$Z$50</definedName>
    <definedName name="M2.recVAT.12m">'[7]Model 2'!$W$50</definedName>
    <definedName name="M2.recVAT.6m">'[7]Model 2'!$V$50</definedName>
    <definedName name="M2.xLease.12m">'[7]Lease Costs'!$P$50</definedName>
    <definedName name="M2.xLease.6m">'[7]Lease Costs'!$O$50</definedName>
    <definedName name="mad">'[1]Asset Register'!$I$4:$I$86</definedName>
    <definedName name="mato">#REF!</definedName>
    <definedName name="Menu">#REF!</definedName>
    <definedName name="Menu_Heading_1">#REF!</definedName>
    <definedName name="Menu_Heading_2">#REF!</definedName>
    <definedName name="Menu_Report_Title">#REF!</definedName>
    <definedName name="mrates">#REF!</definedName>
    <definedName name="MSC_Data_Yr1">INDIRECT([5]Headings!$B$29)</definedName>
    <definedName name="MSC_Data_Yr2">INDIRECT([5]Headings!$B$30)</definedName>
    <definedName name="MSC_Data_Yr3">INDIRECT([5]Headings!$B$31)</definedName>
    <definedName name="NetElement">#N/A</definedName>
    <definedName name="Nominal_Annual_Rate">#REF!</definedName>
    <definedName name="Normal_Discount">#N/A</definedName>
    <definedName name="nov">'[1]Asset Register'!$O$4:$O$86</definedName>
    <definedName name="OTT">'[8]URA Area Lookup'!$A$1:$IV$65536</definedName>
    <definedName name="Overheads_per_annum">#N/A</definedName>
    <definedName name="Page_Code">#REF!</definedName>
    <definedName name="Page_Desc">#REF!</definedName>
    <definedName name="Page_Type">#REF!</definedName>
    <definedName name="Param1">#REF!</definedName>
    <definedName name="Param2">#REF!</definedName>
    <definedName name="Param3">#REF!</definedName>
    <definedName name="Param4">#REF!</definedName>
    <definedName name="Param5">#REF!</definedName>
    <definedName name="Param6">#REF!</definedName>
    <definedName name="PCSO_Data_Yr1">INDIRECT([5]Headings!$B$23)</definedName>
    <definedName name="PCSO_Data_Yr2">INDIRECT([5]Headings!$B$24)</definedName>
    <definedName name="PCSO_Data_Yr3">INDIRECT([5]Headings!$B$25)</definedName>
    <definedName name="pd">#REF!</definedName>
    <definedName name="period">#REF!</definedName>
    <definedName name="Periodic_Rate">#REF!</definedName>
    <definedName name="PO_Data_Yr1">INDIRECT([5]Headings!$B$17)</definedName>
    <definedName name="PO_Data_Yr2">INDIRECT([5]Headings!$B$18)</definedName>
    <definedName name="PO_Data_Yr3">INDIRECT([5]Headings!$B$19)</definedName>
    <definedName name="PreAdjAgency0910">[3]Workings!$Q$8:$Q$647</definedName>
    <definedName name="PreAdjGroup0910">[3]Workings!$V$8:$V$647</definedName>
    <definedName name="_xlnm.Print_Titles" localSheetId="0">final!$1:$3</definedName>
    <definedName name="Profit_Rate">#N/A</definedName>
    <definedName name="programme">[9]Setup!$C$24:$C$33</definedName>
    <definedName name="PS_Data_Yr1">INDIRECT([5]Headings!$B$20)</definedName>
    <definedName name="PS_Data_Yr2">INDIRECT([5]Headings!$B$21)</definedName>
    <definedName name="PS_Data_Yr3">INDIRECT([5]Headings!$B$22)</definedName>
    <definedName name="Report_Title">#REF!</definedName>
    <definedName name="rev">'[1]Asset Register'!$E$4:$E$86</definedName>
    <definedName name="RV_inc">#N/A</definedName>
    <definedName name="SMEIFRSAdjExpenseCode0809">'[3]IFRS Adjusted TB''s'!$B$1433:$B$1440</definedName>
    <definedName name="SMEIFRSCosolAdj0809">'[3]IFRS Adjusted TB''s'!$AK$1433:$AK$1440</definedName>
    <definedName name="snov">'[1]Asset Register'!$O$87</definedName>
    <definedName name="Staffing_Business_Group">INDIRECT([5]Headings!$B$40)</definedName>
    <definedName name="Staffing_Original_Budget">INDIRECT([5]Headings!$B$49)</definedName>
    <definedName name="Staffing_Outturn">INDIRECT([5]Headings!$B$48)</definedName>
    <definedName name="Staffing_Revised_Budget">INDIRECT([5]Headings!$B$50)</definedName>
    <definedName name="starto">#REF!</definedName>
    <definedName name="StatementsFlag">[3]Workings!$A$8:$A$647</definedName>
    <definedName name="sumo">#REF!</definedName>
    <definedName name="Table">#REF!</definedName>
    <definedName name="tot">'[1]Asset Register'!$D$4:$D$86</definedName>
    <definedName name="TW_Data_Yr1">INDIRECT([5]Headings!$B$26)</definedName>
    <definedName name="TW_Data_Yr2">INDIRECT([5]Headings!$B$27)</definedName>
    <definedName name="TW_Data_Yr3">INDIRECT([5]Headings!$B$28)</definedName>
    <definedName name="Type_of_Staffing">INDIRECT([5]Headings!$B$41)</definedName>
    <definedName name="UKGAAPAdj1011Reversals">'[3]UK GAAP Adjs'!$M$8:$M$372</definedName>
    <definedName name="UKGAAPAdjExpenseCode0910">'[3]UK GAAP Adjs'!$B$8:$B$372</definedName>
    <definedName name="UKGAAPAdjLCCA0910">'[3]UK GAAP Adjs'!$P$8:$P$373</definedName>
    <definedName name="UKGAAPAdjMovements0910">'[3]UK GAAP Adjs'!$I$8:$I$372</definedName>
    <definedName name="VAT">#N/A</definedName>
    <definedName name="VatElement">#N/A</definedName>
    <definedName name="WBS_DW">'[10]SAP Receipts P15'!#REF!</definedName>
    <definedName name="year">#REF!</definedName>
    <definedName name="Z_088121EA_C685_4959_8803_DC5DC3646AF2_.wvu.FilterData" localSheetId="0" hidden="1">final!$A$3:$J$3</definedName>
    <definedName name="Z_088121EA_C685_4959_8803_DC5DC3646AF2_.wvu.FilterData" localSheetId="2" hidden="1">Sheet1!$A$2:$X$49</definedName>
    <definedName name="Z_08F1E059_0B09_43A0_BCFC_225C2153A3C5_.wvu.FilterData" localSheetId="0" hidden="1">final!$A$3:$J$53</definedName>
    <definedName name="Z_177FE298_405E_44F9_9FFB_7419540BA6F6_.wvu.FilterData" localSheetId="0" hidden="1">final!$A$3:$J$42</definedName>
    <definedName name="Z_177FE298_405E_44F9_9FFB_7419540BA6F6_.wvu.FilterData" localSheetId="2" hidden="1">Sheet1!$A$2:$X$49</definedName>
    <definedName name="Z_20148CEE_977E_4D0E_BEEE_27AC8C3F4C77_.wvu.FilterData" localSheetId="0" hidden="1">final!$A$3:$J$3</definedName>
    <definedName name="Z_20148CEE_977E_4D0E_BEEE_27AC8C3F4C77_.wvu.FilterData" localSheetId="2" hidden="1">Sheet1!$A$2:$X$49</definedName>
    <definedName name="Z_20148CEE_977E_4D0E_BEEE_27AC8C3F4C77_.wvu.PrintTitles" localSheetId="0" hidden="1">final!$1:$3</definedName>
    <definedName name="Z_26DC878D_B29C_4B35_A648_AD54490A1C81_.wvu.FilterData" localSheetId="0" hidden="1">final!$A$3:$J$44</definedName>
    <definedName name="Z_26DC878D_B29C_4B35_A648_AD54490A1C81_.wvu.FilterData" localSheetId="2" hidden="1">Sheet1!$A$2:$X$49</definedName>
    <definedName name="Z_31D9FEDD_F304_43A5_AA31_0180AF92D2D9_.wvu.FilterData" localSheetId="0" hidden="1">final!$A$3:$J$53</definedName>
    <definedName name="Z_31D9FEDD_F304_43A5_AA31_0180AF92D2D9_.wvu.FilterData" localSheetId="2" hidden="1">Sheet1!$A$2:$X$49</definedName>
    <definedName name="Z_489073E9_7D4D_401F_B66F_66552C945428_.wvu.FilterData" localSheetId="0" hidden="1">final!$A$3:$J$44</definedName>
    <definedName name="Z_489073E9_7D4D_401F_B66F_66552C945428_.wvu.FilterData" localSheetId="2" hidden="1">Sheet1!$A$2:$X$49</definedName>
    <definedName name="Z_489073E9_7D4D_401F_B66F_66552C945428_.wvu.PrintTitles" localSheetId="0" hidden="1">final!$1:$3</definedName>
    <definedName name="Z_4F9BF520_8CE6_42D2_B401_3CAEF06CA001_.wvu.FilterData" localSheetId="0" hidden="1">final!$A$3:$J$53</definedName>
    <definedName name="Z_68AC6F72_2E2D_42D6_9B30_3E77EBBA6D43_.wvu.FilterData" localSheetId="0" hidden="1">final!$A$3:$J$44</definedName>
    <definedName name="Z_78040035_5F6A_49CC_918C_3FE7FC835291_.wvu.FilterData" localSheetId="0" hidden="1">final!$A$3:$J$44</definedName>
    <definedName name="Z_78040035_5F6A_49CC_918C_3FE7FC835291_.wvu.FilterData" localSheetId="2" hidden="1">Sheet1!$A$2:$X$49</definedName>
    <definedName name="Z_78040035_5F6A_49CC_918C_3FE7FC835291_.wvu.PrintTitles" localSheetId="0" hidden="1">final!$1:$3</definedName>
    <definedName name="Z_8F9EEFC0_F162_4A2D_A824_9E5E9DDBD708_.wvu.FilterData" localSheetId="0" hidden="1">final!$A$3:$J$44</definedName>
    <definedName name="Z_8F9EEFC0_F162_4A2D_A824_9E5E9DDBD708_.wvu.FilterData" localSheetId="2" hidden="1">Sheet1!$A$2:$X$49</definedName>
    <definedName name="Z_8F9EEFC0_F162_4A2D_A824_9E5E9DDBD708_.wvu.PrintTitles" localSheetId="0" hidden="1">final!$1:$3</definedName>
    <definedName name="Z_97C42076_99C4_4B01_9CC7_4617BEE1BABA_.wvu.FilterData" localSheetId="0" hidden="1">final!$A$3:$J$44</definedName>
    <definedName name="Z_97C42076_99C4_4B01_9CC7_4617BEE1BABA_.wvu.FilterData" localSheetId="2" hidden="1">Sheet1!$A$2:$X$49</definedName>
    <definedName name="Z_97C42076_99C4_4B01_9CC7_4617BEE1BABA_.wvu.PrintTitles" localSheetId="0" hidden="1">final!$1:$3</definedName>
    <definedName name="Z_9C167EA9_64C1_4D4A_A481_87A02A2933EF_.wvu.FilterData" localSheetId="0" hidden="1">final!$A$3:$J$42</definedName>
    <definedName name="Z_9C167EA9_64C1_4D4A_A481_87A02A2933EF_.wvu.FilterData" localSheetId="2" hidden="1">Sheet1!$A$2:$X$49</definedName>
    <definedName name="Z_A40DCE31_1C1A_4BEF_83FD_88C83E1891FA_.wvu.FilterData" localSheetId="0" hidden="1">final!$A$3:$J$44</definedName>
    <definedName name="Z_A4320EFF_B7D6_4FBD_B614_7DC582F33C22_.wvu.FilterData" localSheetId="0" hidden="1">final!$A$3:$J$44</definedName>
    <definedName name="Z_A4320EFF_B7D6_4FBD_B614_7DC582F33C22_.wvu.FilterData" localSheetId="2" hidden="1">Sheet1!$A$2:$X$49</definedName>
    <definedName name="Z_A4320EFF_B7D6_4FBD_B614_7DC582F33C22_.wvu.PrintTitles" localSheetId="0" hidden="1">final!$1:$3</definedName>
    <definedName name="Z_A463DA95_2CBC_4AE8_B6D7_4219BF7FC632_.wvu.FilterData" localSheetId="0" hidden="1">final!$A$3:$J$44</definedName>
    <definedName name="Z_A463DA95_2CBC_4AE8_B6D7_4219BF7FC632_.wvu.FilterData" localSheetId="2" hidden="1">Sheet1!$A$2:$X$49</definedName>
    <definedName name="Z_A7E11E15_693A_447B_AE72_0A4FA27A8B56_.wvu.FilterData" localSheetId="0" hidden="1">final!$A$3:$J$42</definedName>
    <definedName name="Z_A7E11E15_693A_447B_AE72_0A4FA27A8B56_.wvu.FilterData" localSheetId="2" hidden="1">Sheet1!$A$2:$X$49</definedName>
    <definedName name="Z_AC090CAB_8F5D_4359_BCB5_0DFEC1EB68E1_.wvu.FilterData" localSheetId="0" hidden="1">final!$A$3:$J$44</definedName>
    <definedName name="Z_ACE9CD81_6B7B_40A5_A762_383F8F5AAB88_.wvu.FilterData" localSheetId="0" hidden="1">final!$A$3:$J$3</definedName>
    <definedName name="Z_B49C4512_1E92_47B4_9BF4_8E0F24F288E0_.wvu.FilterData" localSheetId="0" hidden="1">final!$A$3:$J$42</definedName>
    <definedName name="Z_B49C4512_1E92_47B4_9BF4_8E0F24F288E0_.wvu.FilterData" localSheetId="2" hidden="1">Sheet1!$A$2:$X$49</definedName>
    <definedName name="Z_D905E3D9_CC72_4E4B_9B5D_132D150B5932_.wvu.FilterData" localSheetId="0" hidden="1">final!$A$3:$J$42</definedName>
    <definedName name="Z_DC6C1E6D_A90D_4BCD_B09E_ABF1BD4B534C_.wvu.FilterData" localSheetId="0" hidden="1">final!$A$3:$J$44</definedName>
    <definedName name="Z_E82CC28A_BD1A_4A19_B438_9188BB233EFC_.wvu.FilterData" localSheetId="0" hidden="1">final!$A$3:$J$42</definedName>
    <definedName name="Z_EBF0CCFA_2F8A_46D2_805E_9AB51A3ACB97_.wvu.FilterData" localSheetId="0" hidden="1">final!$A$3:$J$53</definedName>
    <definedName name="Z_FCD8F05F_7F1F_4153_BEAC_F826279F4044_.wvu.FilterData" localSheetId="0" hidden="1">final!$A$3:$J$44</definedName>
    <definedName name="Z_FFA639F4_1BFF_4911_989B_1DE63968F1D6_.wvu.FilterData" localSheetId="0" hidden="1">final!$A$3:$J$42</definedName>
  </definedNames>
  <calcPr calcId="152511"/>
  <customWorkbookViews>
    <customWorkbookView name="Philippa Bloomfield - Personal View" guid="{177FE298-405E-44F9-9FFB-7419540BA6F6}" mergeInterval="0" personalView="1" maximized="1" windowWidth="1356" windowHeight="442" tabRatio="712" activeSheetId="1"/>
    <customWorkbookView name="Paul D Clarke - Personal View" guid="{26DC878D-B29C-4B35-A648-AD54490A1C81}" mergeInterval="0" personalView="1" maximized="1" windowWidth="1280" windowHeight="863" tabRatio="712" activeSheetId="1" showFormulaBar="0"/>
    <customWorkbookView name="Malcolm Beadle - Personal View" guid="{9C167EA9-64C1-4D4A-A481-87A02A2933EF}" mergeInterval="0" personalView="1" maximized="1" windowWidth="1276" windowHeight="847" tabRatio="712" activeSheetId="1"/>
    <customWorkbookView name="Paul Guest - Personal View" guid="{A7E11E15-693A-447B-AE72-0A4FA27A8B56}" mergeInterval="0" personalView="1" maximized="1" windowWidth="1276" windowHeight="799" tabRatio="712" activeSheetId="1"/>
    <customWorkbookView name="Neil Hook - Personal View" guid="{088121EA-C685-4959-8803-DC5DC3646AF2}" mergeInterval="0" personalView="1" maximized="1" windowWidth="1276" windowHeight="739" tabRatio="712" activeSheetId="1"/>
    <customWorkbookView name="Mick Breheny - Personal View" guid="{B49C4512-1E92-47B4-9BF4-8E0F24F288E0}" mergeInterval="0" personalView="1" maximized="1" windowWidth="1276" windowHeight="751" tabRatio="712" activeSheetId="1" showComments="commNone"/>
    <customWorkbookView name="Christopher Broster - Personal View" guid="{A463DA95-2CBC-4AE8-B6D7-4219BF7FC632}" mergeInterval="0" personalView="1" maximized="1" windowWidth="1276" windowHeight="759" tabRatio="712" activeSheetId="1"/>
    <customWorkbookView name="Marvin Mileham - Personal View" guid="{489073E9-7D4D-401F-B66F-66552C945428}" mergeInterval="0" personalView="1" maximized="1" windowWidth="1276" windowHeight="799" tabRatio="712" activeSheetId="1"/>
    <customWorkbookView name="Elinor Savage - Personal View" guid="{78040035-5F6A-49CC-918C-3FE7FC835291}" mergeInterval="0" personalView="1" maximized="1" windowWidth="1276" windowHeight="679" tabRatio="712" activeSheetId="1"/>
    <customWorkbookView name="Janet Trench - Personal View" guid="{97C42076-99C4-4B01-9CC7-4617BEE1BABA}" mergeInterval="0" personalView="1" maximized="1" windowWidth="1276" windowHeight="799" tabRatio="712" activeSheetId="1" showComments="commIndAndComment"/>
    <customWorkbookView name="Caroline Cameron - Personal View" guid="{8F9EEFC0-F162-4A2D-A824-9E5E9DDBD708}" mergeInterval="0" personalView="1" maximized="1" windowWidth="1276" windowHeight="719" tabRatio="712" activeSheetId="1"/>
    <customWorkbookView name="Jonathan Goldstraw - Personal View" guid="{A4320EFF-B7D6-4FBD-B614-7DC582F33C22}" mergeInterval="0" personalView="1" maximized="1" windowWidth="1276" windowHeight="781" tabRatio="712" activeSheetId="1" showComments="commIndAndComment"/>
    <customWorkbookView name="Kit-Ling Chan - Personal View" guid="{20148CEE-977E-4D0E-BEEE-27AC8C3F4C77}" mergeInterval="0" personalView="1" maximized="1" windowWidth="1276" windowHeight="799" tabRatio="712" activeSheetId="1"/>
    <customWorkbookView name="Lauren Noble - Personal View" guid="{31D9FEDD-F304-43A5-AA31-0180AF92D2D9}" mergeInterval="0" personalView="1" maximized="1" windowWidth="1276" windowHeight="759" tabRatio="712" activeSheetId="1"/>
  </customWorkbookViews>
  <pivotCaches>
    <pivotCache cacheId="3" r:id="rId15"/>
  </pivotCaches>
  <extLst>
    <ext xmlns:mx="http://schemas.microsoft.com/office/mac/excel/2008/main" uri="{7523E5D3-25F3-A5E0-1632-64F254C22452}">
      <mx:ArchID Flags="2"/>
    </ext>
  </extLst>
</workbook>
</file>

<file path=xl/calcChain.xml><?xml version="1.0" encoding="utf-8"?>
<calcChain xmlns="http://schemas.openxmlformats.org/spreadsheetml/2006/main">
  <c r="AE54" i="1" l="1"/>
  <c r="AD54" i="1"/>
  <c r="AQ2" i="1"/>
  <c r="AP2" i="1"/>
  <c r="AO2" i="1"/>
  <c r="AN2" i="1"/>
  <c r="AL2" i="1"/>
  <c r="AK2" i="1"/>
  <c r="AJ2" i="1"/>
  <c r="AI2" i="1"/>
  <c r="AH2" i="1"/>
  <c r="AG2" i="1"/>
  <c r="AF7" i="1"/>
  <c r="AF5" i="1"/>
  <c r="AF6" i="1"/>
  <c r="AE53" i="1"/>
  <c r="AD53" i="1"/>
  <c r="AE52" i="1"/>
  <c r="AD52" i="1"/>
  <c r="AE51" i="1"/>
  <c r="AD51" i="1"/>
  <c r="AE50" i="1"/>
  <c r="AD50" i="1"/>
  <c r="AE49" i="1"/>
  <c r="AD49" i="1"/>
  <c r="AE48" i="1"/>
  <c r="AD48" i="1"/>
  <c r="AE47" i="1"/>
  <c r="AD47" i="1"/>
  <c r="AF46" i="1"/>
  <c r="AE45" i="1"/>
  <c r="AD45" i="1"/>
  <c r="AE43" i="1"/>
  <c r="AD43" i="1"/>
  <c r="AE42" i="1"/>
  <c r="AD42" i="1"/>
  <c r="AF41" i="1"/>
  <c r="AE41" i="1"/>
  <c r="AD41" i="1"/>
  <c r="AF40" i="1"/>
  <c r="AE40" i="1"/>
  <c r="AD40" i="1"/>
  <c r="AF39" i="1"/>
  <c r="AE39" i="1"/>
  <c r="AD39" i="1"/>
  <c r="AF38" i="1"/>
  <c r="AE38" i="1"/>
  <c r="AD38" i="1"/>
  <c r="AF37" i="1"/>
  <c r="AE37" i="1"/>
  <c r="AD37" i="1"/>
  <c r="AF36" i="1"/>
  <c r="AE36" i="1"/>
  <c r="AD36" i="1"/>
  <c r="AF35" i="1"/>
  <c r="AE35" i="1"/>
  <c r="AD35" i="1"/>
  <c r="AF34" i="1"/>
  <c r="AE34" i="1"/>
  <c r="AD34" i="1"/>
  <c r="AF33" i="1"/>
  <c r="AE33" i="1"/>
  <c r="AD33" i="1"/>
  <c r="AF32" i="1"/>
  <c r="AE32" i="1"/>
  <c r="AD32" i="1"/>
  <c r="AF31" i="1"/>
  <c r="AE31" i="1"/>
  <c r="AD31" i="1"/>
  <c r="AF30" i="1"/>
  <c r="AE30" i="1"/>
  <c r="AD30" i="1"/>
  <c r="AC29" i="1"/>
  <c r="AF29" i="1" s="1"/>
  <c r="AE29" i="1"/>
  <c r="AD29" i="1"/>
  <c r="AF27" i="1"/>
  <c r="AE27" i="1"/>
  <c r="AD27" i="1"/>
  <c r="AF26" i="1"/>
  <c r="AE26" i="1"/>
  <c r="AD26" i="1"/>
  <c r="AF25" i="1"/>
  <c r="AE25" i="1"/>
  <c r="AD25" i="1"/>
  <c r="AF24" i="1"/>
  <c r="AE24" i="1"/>
  <c r="AD24" i="1"/>
  <c r="AF23" i="1"/>
  <c r="AE23" i="1"/>
  <c r="AD23" i="1"/>
  <c r="AF22" i="1"/>
  <c r="AE22" i="1"/>
  <c r="AD22" i="1"/>
  <c r="AF21" i="1"/>
  <c r="AE21" i="1"/>
  <c r="AD21" i="1"/>
  <c r="AF20" i="1"/>
  <c r="AE20" i="1"/>
  <c r="AD20" i="1"/>
  <c r="AF19" i="1"/>
  <c r="AE19" i="1"/>
  <c r="AD19" i="1"/>
  <c r="AM18" i="1"/>
  <c r="AE18" i="1" s="1"/>
  <c r="AF18" i="1"/>
  <c r="AD18" i="1"/>
  <c r="AE17" i="1"/>
  <c r="AD17" i="1"/>
  <c r="AF16" i="1"/>
  <c r="AE16" i="1"/>
  <c r="AD16" i="1"/>
  <c r="AF15" i="1"/>
  <c r="AE15" i="1"/>
  <c r="AD15" i="1"/>
  <c r="AE14" i="1"/>
  <c r="AD14" i="1"/>
  <c r="AF13" i="1"/>
  <c r="AE13" i="1"/>
  <c r="AD13" i="1"/>
  <c r="AF12" i="1"/>
  <c r="AE12" i="1"/>
  <c r="AD12" i="1"/>
  <c r="AF11" i="1"/>
  <c r="AE11" i="1"/>
  <c r="AD11" i="1"/>
  <c r="AF10" i="1"/>
  <c r="AE10" i="1"/>
  <c r="AD10" i="1"/>
  <c r="AF9" i="1"/>
  <c r="AE9" i="1"/>
  <c r="AD9" i="1"/>
  <c r="AF8" i="1"/>
  <c r="AE8" i="1"/>
  <c r="AD8" i="1"/>
  <c r="AE7" i="1"/>
  <c r="AD7" i="1"/>
  <c r="AE6" i="1"/>
  <c r="AD6" i="1"/>
  <c r="AE5" i="1"/>
  <c r="AD5" i="1"/>
  <c r="AF4" i="1"/>
  <c r="AE4" i="1"/>
  <c r="AD4" i="1"/>
  <c r="M53" i="1"/>
  <c r="L53" i="1"/>
  <c r="M52" i="1"/>
  <c r="L52" i="1"/>
  <c r="M50" i="1"/>
  <c r="M51" i="1"/>
  <c r="L50" i="1"/>
  <c r="L51" i="1"/>
  <c r="M49" i="1"/>
  <c r="L49" i="1"/>
  <c r="M48" i="1"/>
  <c r="L48" i="1"/>
  <c r="X2" i="1"/>
  <c r="U18" i="1"/>
  <c r="U2" i="1" s="1"/>
  <c r="L14" i="1"/>
  <c r="M14" i="1"/>
  <c r="M47" i="1"/>
  <c r="L47" i="1"/>
  <c r="N46" i="1"/>
  <c r="M45" i="1"/>
  <c r="L45" i="1"/>
  <c r="M43" i="1"/>
  <c r="L43" i="1"/>
  <c r="M42" i="1"/>
  <c r="L42" i="1"/>
  <c r="N41" i="1"/>
  <c r="M41" i="1"/>
  <c r="L41" i="1"/>
  <c r="N40" i="1"/>
  <c r="M40" i="1"/>
  <c r="L40" i="1"/>
  <c r="N39" i="1"/>
  <c r="M39" i="1"/>
  <c r="L39" i="1"/>
  <c r="N38" i="1"/>
  <c r="M38" i="1"/>
  <c r="L38" i="1"/>
  <c r="N37" i="1"/>
  <c r="M37" i="1"/>
  <c r="L37" i="1"/>
  <c r="N36" i="1"/>
  <c r="M36" i="1"/>
  <c r="L36" i="1"/>
  <c r="N35" i="1"/>
  <c r="M35" i="1"/>
  <c r="L35" i="1"/>
  <c r="N34" i="1"/>
  <c r="M34" i="1"/>
  <c r="L34" i="1"/>
  <c r="N33" i="1"/>
  <c r="M33" i="1"/>
  <c r="L33" i="1"/>
  <c r="N32" i="1"/>
  <c r="M32" i="1"/>
  <c r="L32" i="1"/>
  <c r="N31" i="1"/>
  <c r="M31" i="1"/>
  <c r="L31" i="1"/>
  <c r="N30" i="1"/>
  <c r="M30" i="1"/>
  <c r="L30" i="1"/>
  <c r="N27" i="1"/>
  <c r="M27" i="1"/>
  <c r="L27" i="1"/>
  <c r="N26" i="1"/>
  <c r="M26" i="1"/>
  <c r="L26" i="1"/>
  <c r="N25" i="1"/>
  <c r="M25" i="1"/>
  <c r="L25" i="1"/>
  <c r="N24" i="1"/>
  <c r="M24" i="1"/>
  <c r="L24" i="1"/>
  <c r="N23" i="1"/>
  <c r="M23" i="1"/>
  <c r="L23" i="1"/>
  <c r="N22" i="1"/>
  <c r="M22" i="1"/>
  <c r="L22" i="1"/>
  <c r="N21" i="1"/>
  <c r="M21" i="1"/>
  <c r="L21" i="1"/>
  <c r="N20" i="1"/>
  <c r="M20" i="1"/>
  <c r="L20" i="1"/>
  <c r="N19" i="1"/>
  <c r="M19" i="1"/>
  <c r="L19" i="1"/>
  <c r="N18" i="1"/>
  <c r="L18" i="1"/>
  <c r="M17" i="1"/>
  <c r="L17" i="1"/>
  <c r="N16" i="1"/>
  <c r="M16" i="1"/>
  <c r="L16" i="1"/>
  <c r="N15" i="1"/>
  <c r="M15" i="1"/>
  <c r="L15" i="1"/>
  <c r="N13" i="1"/>
  <c r="M13" i="1"/>
  <c r="L13" i="1"/>
  <c r="N12" i="1"/>
  <c r="M12" i="1"/>
  <c r="L12" i="1"/>
  <c r="N11" i="1"/>
  <c r="M11" i="1"/>
  <c r="L11" i="1"/>
  <c r="N10" i="1"/>
  <c r="M10" i="1"/>
  <c r="L10" i="1"/>
  <c r="N9" i="1"/>
  <c r="M9" i="1"/>
  <c r="L9" i="1"/>
  <c r="N8" i="1"/>
  <c r="M8" i="1"/>
  <c r="L8" i="1"/>
  <c r="N7" i="1"/>
  <c r="M7" i="1"/>
  <c r="L7" i="1"/>
  <c r="N6" i="1"/>
  <c r="M6" i="1"/>
  <c r="L6" i="1"/>
  <c r="N5" i="1"/>
  <c r="M5" i="1"/>
  <c r="L5" i="1"/>
  <c r="N4" i="1"/>
  <c r="M4" i="1"/>
  <c r="L4" i="1"/>
  <c r="Y2" i="1"/>
  <c r="W2" i="1"/>
  <c r="V2" i="1"/>
  <c r="T2" i="1"/>
  <c r="S2" i="1"/>
  <c r="R2" i="1"/>
  <c r="Q2" i="1"/>
  <c r="P2" i="1"/>
  <c r="O2" i="1"/>
  <c r="K29" i="1"/>
  <c r="N29" i="1" s="1"/>
  <c r="K2" i="1"/>
  <c r="R1" i="2"/>
  <c r="AM2" i="1" l="1"/>
  <c r="AE2" i="1" s="1"/>
  <c r="M2" i="1"/>
  <c r="AC2" i="1"/>
  <c r="AF2" i="1" s="1"/>
  <c r="N2" i="1"/>
  <c r="M18" i="1"/>
  <c r="L2" i="1"/>
  <c r="M29" i="1"/>
  <c r="AD2" i="1"/>
  <c r="L29" i="1"/>
</calcChain>
</file>

<file path=xl/comments1.xml><?xml version="1.0" encoding="utf-8"?>
<comments xmlns="http://schemas.openxmlformats.org/spreadsheetml/2006/main">
  <authors>
    <author>Author</author>
  </authors>
  <commentList>
    <comment ref="A5" authorId="0" shapeId="0">
      <text>
        <r>
          <rPr>
            <b/>
            <sz val="9"/>
            <color indexed="81"/>
            <rFont val="Tahoma"/>
            <family val="2"/>
          </rPr>
          <t>Author:</t>
        </r>
        <r>
          <rPr>
            <sz val="9"/>
            <color indexed="81"/>
            <rFont val="Tahoma"/>
            <family val="2"/>
          </rPr>
          <t xml:space="preserve">
PB: to complete 30th Sept due to planning challenge to pass 26.08.15</t>
        </r>
      </text>
    </comment>
    <comment ref="K7" authorId="0" shapeId="0">
      <text>
        <r>
          <rPr>
            <b/>
            <sz val="9"/>
            <color indexed="81"/>
            <rFont val="Tahoma"/>
            <family val="2"/>
          </rPr>
          <t>Author:</t>
        </r>
        <r>
          <rPr>
            <sz val="9"/>
            <color indexed="81"/>
            <rFont val="Tahoma"/>
            <family val="2"/>
          </rPr>
          <t xml:space="preserve">
not exact date</t>
        </r>
      </text>
    </comment>
  </commentList>
</comments>
</file>

<file path=xl/sharedStrings.xml><?xml version="1.0" encoding="utf-8"?>
<sst xmlns="http://schemas.openxmlformats.org/spreadsheetml/2006/main" count="1049" uniqueCount="413">
  <si>
    <r>
      <t xml:space="preserve">GLAP Land Disposals since May 2012 - </t>
    </r>
    <r>
      <rPr>
        <b/>
        <sz val="22"/>
        <color rgb="FFFF0000"/>
        <rFont val="Calibri"/>
        <family val="2"/>
        <scheme val="minor"/>
      </rPr>
      <t>DRAFT</t>
    </r>
  </si>
  <si>
    <r>
      <t xml:space="preserve">The following sites owned by GLA Land and Property Limited that were disposed or had preferred development partners since May 2012.  
</t>
    </r>
    <r>
      <rPr>
        <b/>
        <sz val="10"/>
        <color theme="1"/>
        <rFont val="Calibri"/>
        <family val="2"/>
        <scheme val="minor"/>
      </rPr>
      <t xml:space="preserve">1) </t>
    </r>
    <r>
      <rPr>
        <sz val="10"/>
        <color theme="1"/>
        <rFont val="Calibri"/>
        <family val="2"/>
        <scheme val="minor"/>
      </rPr>
      <t xml:space="preserve">For sites that have been disposed: some sites will have been disposed in phases or blocks that are bound under an overarching development agreement (DA).  These types of disposals will show a different disposal date (column b) to the date of when the DA was signed (column a).   If there is no disposal date in column b, then the disposal date will be the date of the signed DA/sale agreement.
</t>
    </r>
    <r>
      <rPr>
        <b/>
        <sz val="10"/>
        <color theme="1"/>
        <rFont val="Calibri"/>
        <family val="2"/>
        <scheme val="minor"/>
      </rPr>
      <t>2)</t>
    </r>
    <r>
      <rPr>
        <sz val="10"/>
        <color theme="1"/>
        <rFont val="Calibri"/>
        <family val="2"/>
        <scheme val="minor"/>
      </rPr>
      <t xml:space="preserve"> Sites not yet formally disposed: the sites shown in grey are under contract either through a development agreement, option agreement or agreement to lease; or have a preferred development partner and not yet in contract and have not yet been disposed.  Please see details in (column c).</t>
    </r>
  </si>
  <si>
    <t>Description of Asset 1</t>
  </si>
  <si>
    <t>Description of Asset 2</t>
  </si>
  <si>
    <t>Development Name</t>
  </si>
  <si>
    <t>Address &amp; Postcode</t>
  </si>
  <si>
    <t>Borough</t>
  </si>
  <si>
    <t>Developer/ Purchaser</t>
  </si>
  <si>
    <t>Leasehold or Freehold Disposal / Development agreement</t>
  </si>
  <si>
    <t>(a) Date of signed Development agreement or Sale agreement</t>
  </si>
  <si>
    <t>(b) Disposal Date if differs to the DA or Sale agreement date</t>
  </si>
  <si>
    <t>(c) Comments</t>
  </si>
  <si>
    <t>No. of Homes (Total)</t>
  </si>
  <si>
    <t>Affordable %age</t>
  </si>
  <si>
    <t>Private %age</t>
  </si>
  <si>
    <t>Not yet determined %age</t>
  </si>
  <si>
    <t xml:space="preserve">Total AFFORDABLE </t>
  </si>
  <si>
    <t>Social Rent</t>
  </si>
  <si>
    <t>Affordable Rent</t>
  </si>
  <si>
    <t>Intermediary Rent</t>
  </si>
  <si>
    <t>AHO</t>
  </si>
  <si>
    <t>Not yet determined</t>
  </si>
  <si>
    <t xml:space="preserve">Total PRIVATE  </t>
  </si>
  <si>
    <t>Private Sale</t>
  </si>
  <si>
    <t>Private Rent</t>
  </si>
  <si>
    <t>Private - Not yet determined</t>
  </si>
  <si>
    <t>Total Not yet determined</t>
  </si>
  <si>
    <t>Unit comments</t>
  </si>
  <si>
    <t>21 The Broadway</t>
  </si>
  <si>
    <t>21 The Broadway, Rainham
RM13 9YN</t>
  </si>
  <si>
    <t>London Borough of Havering</t>
  </si>
  <si>
    <t>London Borough of Havering / Persimmon</t>
  </si>
  <si>
    <t>Freehold</t>
  </si>
  <si>
    <t>Subject to planning</t>
  </si>
  <si>
    <t>Amberley House</t>
  </si>
  <si>
    <t>Passive Close</t>
  </si>
  <si>
    <t>Passive Close, New Road, Rainham, Essex RM13 8QH</t>
  </si>
  <si>
    <t>Climate Energy Homes Limited</t>
  </si>
  <si>
    <t>Brenley Park</t>
  </si>
  <si>
    <t>Brenley Park. Cedars Avenue CR4 1EA</t>
  </si>
  <si>
    <t>London Borough of Merton</t>
  </si>
  <si>
    <t>Willmott Dixon</t>
  </si>
  <si>
    <t>Cane Hill Hospital</t>
  </si>
  <si>
    <t>Cane Hill Park</t>
  </si>
  <si>
    <t>Brighton Road, Coulsdon, GREATER LONDON, CR5 3YL</t>
  </si>
  <si>
    <t>London Borough of Croydon</t>
  </si>
  <si>
    <t>Barratt David Wilson Homes</t>
  </si>
  <si>
    <t>Leasehold</t>
  </si>
  <si>
    <t>Catford Stadium</t>
  </si>
  <si>
    <t xml:space="preserve">Block K </t>
  </si>
  <si>
    <t>Catford Green</t>
  </si>
  <si>
    <t>Adenmore Road, London SE6 4RJ</t>
  </si>
  <si>
    <t>London Borough of Lewisham</t>
  </si>
  <si>
    <t>BDW Trading Limited</t>
  </si>
  <si>
    <t>Blocks BCDE</t>
  </si>
  <si>
    <t xml:space="preserve">Blocks FG </t>
  </si>
  <si>
    <t>Blocks MNOP</t>
  </si>
  <si>
    <t>Creative Industries Quarter (CIQ)</t>
  </si>
  <si>
    <t>Phase 2</t>
  </si>
  <si>
    <t>Abbey Road</t>
  </si>
  <si>
    <t>62-96 Abbey Road, Barking</t>
  </si>
  <si>
    <t>London Borough of Barking &amp; Dagenham</t>
  </si>
  <si>
    <t>Bouygues UK Ltd / London Borough of Barking &amp; Dagenham</t>
  </si>
  <si>
    <t>Note that 134 units relate to Phase 1 where the leasehold was disposed before May 2012</t>
  </si>
  <si>
    <t>Greenwich District Hospital</t>
  </si>
  <si>
    <t>Phase 1</t>
  </si>
  <si>
    <t>Greenwich Square</t>
  </si>
  <si>
    <t>Vanbrugh Hill, London, SE10 9HE</t>
  </si>
  <si>
    <t>Royal Borough of Greenwich</t>
  </si>
  <si>
    <t>Hadley Mace</t>
  </si>
  <si>
    <t>There are 2 phases within the overarching DA. Phase 2 has yet to be disposed. See details below)</t>
  </si>
  <si>
    <t>Note, Phase 2 has yet to be disposed. See details on the below row referring to Greenwich District Hospital) delivering 284 units</t>
  </si>
  <si>
    <t>Development Agreement</t>
  </si>
  <si>
    <t>n/a</t>
  </si>
  <si>
    <t>There are 2 phases within the overarching DA. Phase 1 has been disposed (shown in above row), however the 2nd phase land has not yet been disposed.</t>
  </si>
  <si>
    <t>Note, Phase 1 is disposed. See details on row above referring to Greenwich District Hospital) delivering 361 units</t>
  </si>
  <si>
    <t xml:space="preserve">Greenwich Millennium Village Phases 3,4 &amp; 5 </t>
  </si>
  <si>
    <t>Parcels 1</t>
  </si>
  <si>
    <t>Greenwich Millennium Village</t>
  </si>
  <si>
    <t>Greenwich Peninsula SE10</t>
  </si>
  <si>
    <t>Greenwich Millennium Village LTD</t>
  </si>
  <si>
    <t>Parcels 2</t>
  </si>
  <si>
    <t>Remaining GMV land</t>
  </si>
  <si>
    <t>Land is not yet disposed</t>
  </si>
  <si>
    <t>Units are related to the remaining parcels that have not been disposed yet.</t>
  </si>
  <si>
    <t>Greenwich Peninsula</t>
  </si>
  <si>
    <t>Plot M0103</t>
  </si>
  <si>
    <t>The Lighterman</t>
  </si>
  <si>
    <t>Greenwich Peninsula, London SE10 0SQ</t>
  </si>
  <si>
    <t>Knight Dragon</t>
  </si>
  <si>
    <t>Note, 15,720 units is the total set out within the revised masterplan. There are further plots that are yet to be disposed which are not on this list.</t>
  </si>
  <si>
    <t>Plot M0104</t>
  </si>
  <si>
    <t>The Waterman</t>
  </si>
  <si>
    <t>Plot M0116</t>
  </si>
  <si>
    <t>The Fulmar</t>
  </si>
  <si>
    <t>Plot M0114</t>
  </si>
  <si>
    <t>Cable &amp; Roper</t>
  </si>
  <si>
    <t>Plot M0115</t>
  </si>
  <si>
    <t>The Moore</t>
  </si>
  <si>
    <t>Plot M0117</t>
  </si>
  <si>
    <t>The Norton</t>
  </si>
  <si>
    <t>Plot N0205</t>
  </si>
  <si>
    <t xml:space="preserve">Greenwich Peninsula </t>
  </si>
  <si>
    <t>Plot M0101</t>
  </si>
  <si>
    <t>Platinum Riverside</t>
  </si>
  <si>
    <t xml:space="preserve">Bellway </t>
  </si>
  <si>
    <t>Lewisham - Quaggy River site</t>
  </si>
  <si>
    <t>Phase 1B - Plot B</t>
  </si>
  <si>
    <t>Lewisham Gateway - Confluence Place</t>
  </si>
  <si>
    <t>Lewisham Gateway SE13</t>
  </si>
  <si>
    <t xml:space="preserve">GLAP transferred land to London Borough of Lewisham who combined with land leased from Transport for London and London Bus Services Limited to grant a licence to Muse (as Lewisham Gateway Developments Limted) to construct Buildings B1 and B2.  </t>
  </si>
  <si>
    <t>The overall number of units being delivered for Lewisham Gateway development is 800. These units are being delivered across some plots owned by GLAP; the non-disposed site is listed below in grey. There are also further plots that are yet to be disposed which are not on this list.</t>
  </si>
  <si>
    <t>Lewisham High Street site</t>
  </si>
  <si>
    <t>Phase 1A - Plot A</t>
  </si>
  <si>
    <t>Plot A - all GLAP land transferred to LB Lewisham, who have inturn granted long lease to Muse (as Lewisham Gateway Developments Limted)</t>
  </si>
  <si>
    <t>Lewisham Infrastructure</t>
  </si>
  <si>
    <t>Site Wide Infrastructure</t>
  </si>
  <si>
    <t>Lewisham Gateway</t>
  </si>
  <si>
    <t>The land has not been disposed yet but the developer Muse (as Lewisham Gateway Developments Limted) have a licence to undertake the site wide infrastructure works for Lewisham Gateway.
There are three further blocks (CDE) which are yet to be disposed.</t>
  </si>
  <si>
    <t>n/a - non residential, but related to Lewisham Gateway development, also related to the above rows referring to Lewisham Gateway Confluence Place for 800 private units</t>
  </si>
  <si>
    <t>Lymington Fields</t>
  </si>
  <si>
    <t>Phase 1B</t>
  </si>
  <si>
    <t>Lymington Mews</t>
  </si>
  <si>
    <t>Lymington Mews, Chadwell Heath, RM8 1BF</t>
  </si>
  <si>
    <t>Lovell Partnerships</t>
  </si>
  <si>
    <t>Newington Butts</t>
  </si>
  <si>
    <t>457 units</t>
  </si>
  <si>
    <t>Highpoint</t>
  </si>
  <si>
    <t>86-88 Newington Butts Elephant &amp; Castle, SE11 4QU</t>
  </si>
  <si>
    <t>London Borough of Southwark</t>
  </si>
  <si>
    <t>Newington Butts Developments Limited</t>
  </si>
  <si>
    <t>Offley Works</t>
  </si>
  <si>
    <t xml:space="preserve">Whole site </t>
  </si>
  <si>
    <t xml:space="preserve">Offley Works </t>
  </si>
  <si>
    <t>Offley Works Offley Road London Lambeth SW9 0LS</t>
  </si>
  <si>
    <t>London Borough of Lambeth</t>
  </si>
  <si>
    <t>Offley Works Ltd</t>
  </si>
  <si>
    <t>QE Hospital</t>
  </si>
  <si>
    <t>Mettle &amp; Poise</t>
  </si>
  <si>
    <t>Queen Elizabeth Hospital, Hackney Road, E2 8QA</t>
  </si>
  <si>
    <t>London Borough of Tower Hamlets</t>
  </si>
  <si>
    <t>Family Mosaic</t>
  </si>
  <si>
    <t>Rainham Interchange site</t>
  </si>
  <si>
    <t>Rainham Library, Celtic Farm Road, Rainham RM13 9GP</t>
  </si>
  <si>
    <t>Rowan High School</t>
  </si>
  <si>
    <t>Rowan Park</t>
  </si>
  <si>
    <t>Rowan Park, Rowan Road, London SW16</t>
  </si>
  <si>
    <t>Crest Nicholson</t>
  </si>
  <si>
    <t>St Andrew's Hospital</t>
  </si>
  <si>
    <t>St Andrew's Development</t>
  </si>
  <si>
    <t>Devas Street, Bromley-by-Bow, E3 2NT</t>
  </si>
  <si>
    <t>St Clements Hospital</t>
  </si>
  <si>
    <t>St Clements</t>
  </si>
  <si>
    <t>St Clement's Hospital, Bow Road, E3 4LL</t>
  </si>
  <si>
    <t>Galliford Try plc</t>
  </si>
  <si>
    <t>Thames Barrier Park East</t>
  </si>
  <si>
    <t>Block A</t>
  </si>
  <si>
    <t>Waterside Park E16</t>
  </si>
  <si>
    <t xml:space="preserve">North Woolwich Road, The Royal Docks, London E16 2HP
</t>
  </si>
  <si>
    <t>London Borough of Newham</t>
  </si>
  <si>
    <t>BDW Trading Limited &amp; Taylor Wimpey Developments Limited</t>
  </si>
  <si>
    <t>Note, units relate to the entire site which includes some blocks that were disposed before May 2012.</t>
  </si>
  <si>
    <t>Block G</t>
  </si>
  <si>
    <t>Trenchard House</t>
  </si>
  <si>
    <t>Soho Thirteen</t>
  </si>
  <si>
    <t>Trenchard House, Broadwick Street, W1</t>
  </si>
  <si>
    <t>Westminster City Council</t>
  </si>
  <si>
    <t>Wembley</t>
  </si>
  <si>
    <t>White Horse Bridge, Wembley Stadium Square, Other development plots</t>
  </si>
  <si>
    <t>South East lands</t>
  </si>
  <si>
    <t>Land around the White Horse Bridge, South Way, Wembley</t>
  </si>
  <si>
    <t>London Borough of Brent</t>
  </si>
  <si>
    <t>Quintain</t>
  </si>
  <si>
    <t>Unit tenure is yet to be confirmed.</t>
  </si>
  <si>
    <t xml:space="preserve">Gallions Quarter </t>
  </si>
  <si>
    <t>various plots</t>
  </si>
  <si>
    <t>Royal Albert Wharf</t>
  </si>
  <si>
    <t>Gallions Quarter, Beckton, E16</t>
  </si>
  <si>
    <t>Notting Hill Housing Trust</t>
  </si>
  <si>
    <t>Land has not yet been disposed.</t>
  </si>
  <si>
    <t>Based on planning numbers</t>
  </si>
  <si>
    <t>Land at Bullivant Street</t>
  </si>
  <si>
    <t>Phase 1A</t>
  </si>
  <si>
    <t>Blackwall Reach Regeneration Project</t>
  </si>
  <si>
    <t>Bullivant St, London E14 0ER</t>
  </si>
  <si>
    <t>Swan Housing Association</t>
  </si>
  <si>
    <t>Land has not yet been disposed. The disposals under the overarching DA will be disposed in phases.</t>
  </si>
  <si>
    <t>The total units are for the entire Blackwall Reach development. There will be further phases/sites that are yet to be disposed which are not on this list.</t>
  </si>
  <si>
    <t>Land at Ditchburn Street</t>
  </si>
  <si>
    <t>Ditchburn St, London E14 9QE</t>
  </si>
  <si>
    <t>Pontoon Dock</t>
  </si>
  <si>
    <t>Thames Barrier Park, North Woolwich Road, Royal Docks, Newham, London E16 2HP</t>
  </si>
  <si>
    <t>Bouygues development Leadbitter LTD.</t>
  </si>
  <si>
    <t>Royal Albert Dock</t>
  </si>
  <si>
    <t>6 phase development</t>
  </si>
  <si>
    <t>Land North of Royal Albert Dock, off Royal Albert Way, Millman Road
and Dockside Road, London E16</t>
  </si>
  <si>
    <t>Advanced Business Parks</t>
  </si>
  <si>
    <t>Silvertown Quays</t>
  </si>
  <si>
    <t>Currently 3 phase development, but subject to change</t>
  </si>
  <si>
    <t>Silvertown Quays, Newham, London SE10 0QJ</t>
  </si>
  <si>
    <t>The Silvertown partnership (a consortium between Chelsfield and First Base)</t>
  </si>
  <si>
    <t>Silvertown Way</t>
  </si>
  <si>
    <t>Land to the west of Silvertown Way, Canning Town</t>
  </si>
  <si>
    <t>Galliford Try and Linden Homes</t>
  </si>
  <si>
    <t>Branch Road</t>
  </si>
  <si>
    <t>TBC</t>
  </si>
  <si>
    <t>Not yet in contract</t>
  </si>
  <si>
    <t>Beam Park</t>
  </si>
  <si>
    <t>London Boroughs of Barking &amp; Dagenham and Havering</t>
  </si>
  <si>
    <t>Countryside with L&amp;Q</t>
  </si>
  <si>
    <t>Haringey Heartlands</t>
  </si>
  <si>
    <t>London Borough of Haringey</t>
  </si>
  <si>
    <t>St William Homes Ltd</t>
  </si>
  <si>
    <t>Stephenson Street</t>
  </si>
  <si>
    <t>Berkeley Homes</t>
  </si>
  <si>
    <t>Barking Riverside - Joint Venture</t>
  </si>
  <si>
    <t>Barking Riverside Ltd</t>
  </si>
  <si>
    <t xml:space="preserve">Joint venture - 49% owned by the GLA. </t>
  </si>
  <si>
    <t>Affordable is 41% on  a habitable room basis</t>
  </si>
  <si>
    <t>date in contract</t>
  </si>
  <si>
    <t>Quarter</t>
  </si>
  <si>
    <t>financial year (in contract)</t>
  </si>
  <si>
    <t>Quarter/Yr</t>
  </si>
  <si>
    <t>comments</t>
  </si>
  <si>
    <t>Team</t>
  </si>
  <si>
    <t>GDV</t>
  </si>
  <si>
    <t>HIG status paper</t>
  </si>
  <si>
    <t>HIG List</t>
  </si>
  <si>
    <t>notes</t>
  </si>
  <si>
    <t>date of contract signed (new)</t>
  </si>
  <si>
    <t>Project</t>
  </si>
  <si>
    <t>Unique Asset ID</t>
  </si>
  <si>
    <t>Holding Name</t>
  </si>
  <si>
    <t>Sub Unit</t>
  </si>
  <si>
    <t>Tenure</t>
  </si>
  <si>
    <t>Site Area (Ha)</t>
  </si>
  <si>
    <t>2012 4</t>
  </si>
  <si>
    <t>was pre 2012 - put back to 12/13</t>
  </si>
  <si>
    <t>SPP</t>
  </si>
  <si>
    <t>Chequers Corner</t>
  </si>
  <si>
    <t>Barking and Dagenham</t>
  </si>
  <si>
    <t>03/002/0002</t>
  </si>
  <si>
    <t xml:space="preserve">Chequers Corner </t>
  </si>
  <si>
    <t>Land Strip 1</t>
  </si>
  <si>
    <t>FH</t>
  </si>
  <si>
    <t>03/002/0003</t>
  </si>
  <si>
    <t>Land Strip 2</t>
  </si>
  <si>
    <t>2015 2</t>
  </si>
  <si>
    <t>Beam Reach 8, Rainham</t>
  </si>
  <si>
    <t>disposal to - MJF</t>
  </si>
  <si>
    <t>exchanged 5th April</t>
  </si>
  <si>
    <t>Beam Reach 8</t>
  </si>
  <si>
    <t>Havering</t>
  </si>
  <si>
    <t>03/012/0005</t>
  </si>
  <si>
    <t>Plot 5</t>
  </si>
  <si>
    <t>2013 3</t>
  </si>
  <si>
    <t>disposed - Hoffman Thornwood</t>
  </si>
  <si>
    <t>03/012/0011</t>
  </si>
  <si>
    <t>Plot 11 (previously Plot 3&amp; part of Plot 2)</t>
  </si>
  <si>
    <t>2014 1</t>
  </si>
  <si>
    <t>disposed - H Smith Group</t>
  </si>
  <si>
    <t>03/012/0012</t>
  </si>
  <si>
    <t>Plot 12 (previously part of Plot 2)</t>
  </si>
  <si>
    <t>2014 4</t>
  </si>
  <si>
    <t>disposed - Countrywide electrical</t>
  </si>
  <si>
    <t>03/012/0013</t>
  </si>
  <si>
    <t>Plot 13 (previously part of Plot 2)</t>
  </si>
  <si>
    <t>2015 1</t>
  </si>
  <si>
    <t>Galliford Try</t>
  </si>
  <si>
    <t>Signed</t>
  </si>
  <si>
    <t>Newham</t>
  </si>
  <si>
    <t>04/002</t>
  </si>
  <si>
    <t xml:space="preserve"> </t>
  </si>
  <si>
    <t>Crossrail</t>
  </si>
  <si>
    <t>White Hart Triangle</t>
  </si>
  <si>
    <t>not happened</t>
  </si>
  <si>
    <t>Greenwich</t>
  </si>
  <si>
    <t>04/028/0002</t>
  </si>
  <si>
    <t>Plot D</t>
  </si>
  <si>
    <t>04/028/0004</t>
  </si>
  <si>
    <t>Plot F</t>
  </si>
  <si>
    <t>04/028/0005</t>
  </si>
  <si>
    <t>Reserved Land</t>
  </si>
  <si>
    <t>2013 1</t>
  </si>
  <si>
    <t>RAD</t>
  </si>
  <si>
    <t>Royal Docks - Royal Albert Dock</t>
  </si>
  <si>
    <t>Royals Business Park</t>
  </si>
  <si>
    <t>08/005/0001</t>
  </si>
  <si>
    <t>08/005/0004</t>
  </si>
  <si>
    <t>Compressor House &amp; Land</t>
  </si>
  <si>
    <t>2012 1</t>
  </si>
  <si>
    <t>plot 2.3</t>
  </si>
  <si>
    <t>Royals Business Park Plots 3</t>
  </si>
  <si>
    <t>08/005/0007</t>
  </si>
  <si>
    <t>Hotel Site (Plot 3)</t>
  </si>
  <si>
    <t>08/005/0008</t>
  </si>
  <si>
    <t>Plot 4</t>
  </si>
  <si>
    <t>CPO site</t>
  </si>
  <si>
    <t>Royal Docks - Silvertown Quays</t>
  </si>
  <si>
    <t>08/010</t>
  </si>
  <si>
    <t xml:space="preserve">Charles Street </t>
  </si>
  <si>
    <t xml:space="preserve">signed contract with Bouygues </t>
  </si>
  <si>
    <t>Thames Barrier Park</t>
  </si>
  <si>
    <t>was part of Thames Barrier Park</t>
  </si>
  <si>
    <t>STQ</t>
  </si>
  <si>
    <t>08/016</t>
  </si>
  <si>
    <t xml:space="preserve">Silvertown Quays </t>
  </si>
  <si>
    <t>Gallions Quarter - Albert Basin Housing Delivery</t>
  </si>
  <si>
    <t>Royal Albert Basin</t>
  </si>
  <si>
    <t>08/022</t>
  </si>
  <si>
    <t xml:space="preserve">North East </t>
  </si>
  <si>
    <t>Creative Industries Quarter</t>
  </si>
  <si>
    <t>CIQ</t>
  </si>
  <si>
    <t>09/002/0002</t>
  </si>
  <si>
    <t xml:space="preserve">CIQ Phase 2  </t>
  </si>
  <si>
    <t>TEG</t>
  </si>
  <si>
    <t>London Sustainable Industries Park, Dagenham Dock</t>
  </si>
  <si>
    <t>London Sustainable Industrial Park</t>
  </si>
  <si>
    <t>09/009/0001</t>
  </si>
  <si>
    <t>LSIP South</t>
  </si>
  <si>
    <t>Plot 7a</t>
  </si>
  <si>
    <t>2014 3</t>
  </si>
  <si>
    <t>Chinook signed on 10/12/14. Agreement to lease signed 31/3/11 legal entity is Thames Gateway Waste to Energy Ltd</t>
  </si>
  <si>
    <t>09/010/0002</t>
  </si>
  <si>
    <t>LSIP North</t>
  </si>
  <si>
    <t>Plot 2</t>
  </si>
  <si>
    <t>2015 3</t>
  </si>
  <si>
    <t>SARIA (prev. PDM) under offer</t>
  </si>
  <si>
    <t>09/010/0005</t>
  </si>
  <si>
    <t>LSIP South infrastructure area</t>
  </si>
  <si>
    <t>included within 12/13 KPI data</t>
  </si>
  <si>
    <t>Infrastructure</t>
  </si>
  <si>
    <t>2013 2</t>
  </si>
  <si>
    <t>16 units</t>
  </si>
  <si>
    <t>Rainham Library, The Broadway and Primary School</t>
  </si>
  <si>
    <t>09/012</t>
  </si>
  <si>
    <t>60 units</t>
  </si>
  <si>
    <t>contract signed</t>
  </si>
  <si>
    <t>09/013</t>
  </si>
  <si>
    <t>LF access rd included in disposal agreement</t>
  </si>
  <si>
    <t>Lymington Fields, Dagenham</t>
  </si>
  <si>
    <t>10/00000560</t>
  </si>
  <si>
    <t>Lymington Fields, Access</t>
  </si>
  <si>
    <t>Lymington Fields, Phase 1B</t>
  </si>
  <si>
    <t>Lymington Fields, Phase 2</t>
  </si>
  <si>
    <t>Lymington Fields, Safeguarded Land (School)</t>
  </si>
  <si>
    <t>2013 4</t>
  </si>
  <si>
    <t>South</t>
  </si>
  <si>
    <t>Newington Butts, Elephant &amp; Castle, (London 360)</t>
  </si>
  <si>
    <t>Southwark</t>
  </si>
  <si>
    <t>10/00000566</t>
  </si>
  <si>
    <t>London Park Hotel</t>
  </si>
  <si>
    <t>86-88 Newington Butts</t>
  </si>
  <si>
    <t>Lambeth</t>
  </si>
  <si>
    <t>10/00000567</t>
  </si>
  <si>
    <t>Off Churchyard Road</t>
  </si>
  <si>
    <t>Supplementary Land At Newington</t>
  </si>
  <si>
    <t>LLH</t>
  </si>
  <si>
    <t>Catford</t>
  </si>
  <si>
    <t>Catford Greyhound Stadium, Catford</t>
  </si>
  <si>
    <t>Lewisham</t>
  </si>
  <si>
    <t>10/00000569</t>
  </si>
  <si>
    <t>Off Doggett Rd &amp; Catford Hill</t>
  </si>
  <si>
    <t>Network Rail Site</t>
  </si>
  <si>
    <t>10/00000562</t>
  </si>
  <si>
    <t>Adenmore Road Ex Catford Stadium</t>
  </si>
  <si>
    <t>LBBD - land to build a school</t>
  </si>
  <si>
    <t xml:space="preserve">Whale Bone Lane South, </t>
  </si>
  <si>
    <t>Eldonwall Industrial Estate</t>
  </si>
  <si>
    <t>10/00000592</t>
  </si>
  <si>
    <t xml:space="preserve"> Whalebone Lane</t>
  </si>
  <si>
    <t>Tower Hamlets</t>
  </si>
  <si>
    <t>10/00003082</t>
  </si>
  <si>
    <t>Cane Hill, Coulsdon</t>
  </si>
  <si>
    <t>Croydon</t>
  </si>
  <si>
    <t>10/HS600600</t>
  </si>
  <si>
    <t>Cane Hill Hospital, South Development Zone</t>
  </si>
  <si>
    <t>Cane Hill Hospital, Detailed Application Area</t>
  </si>
  <si>
    <t>Cane Hill Hospital, Hill Development Zone</t>
  </si>
  <si>
    <t>Cane Hill Hospital, Gateway Development Zone</t>
  </si>
  <si>
    <t>Cane Hill Hospital, Auxiliary Land</t>
  </si>
  <si>
    <t>Dalston - Roseberry Place</t>
  </si>
  <si>
    <t>5-13 Roseberry Place</t>
  </si>
  <si>
    <t>Hackney</t>
  </si>
  <si>
    <t>SOLD/RBP</t>
  </si>
  <si>
    <t>Amberley Residential, Rainham</t>
  </si>
  <si>
    <t>09/011</t>
  </si>
  <si>
    <t>Porsche showroom</t>
  </si>
  <si>
    <t>Gallions Park</t>
  </si>
  <si>
    <t>08/030</t>
  </si>
  <si>
    <t>Excluded</t>
  </si>
  <si>
    <t>Captain Cook Public House</t>
  </si>
  <si>
    <t>SOLD/CC</t>
  </si>
  <si>
    <t>5 Limeharbour</t>
  </si>
  <si>
    <t>10/00000284</t>
  </si>
  <si>
    <t>2014 2</t>
  </si>
  <si>
    <t>completed sale to Stolthaven</t>
  </si>
  <si>
    <t>Maskell 1, Hindmans Way</t>
  </si>
  <si>
    <t>Maskell 1</t>
  </si>
  <si>
    <t>03/019</t>
  </si>
  <si>
    <t>(blank)</t>
  </si>
  <si>
    <t>Grand Total</t>
  </si>
  <si>
    <t>C4 Notes</t>
  </si>
  <si>
    <t>As given</t>
  </si>
  <si>
    <t>Added</t>
  </si>
  <si>
    <t>Excluded - joint venture</t>
  </si>
  <si>
    <t>Amended. Affordable homes is 20%, therefore 474. The reduction has been moved to Private.</t>
  </si>
  <si>
    <t>Excluded - Not decided</t>
  </si>
  <si>
    <t>Excluded - Joint venture</t>
  </si>
  <si>
    <t>Excluded - subject</t>
  </si>
  <si>
    <t>Excluded - future</t>
  </si>
  <si>
    <t>Dovers Corner</t>
  </si>
  <si>
    <t>Amended - 845 Private, rather than Not Determined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</si>
</sst>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00"/>
    <numFmt numFmtId="165" formatCode="_(* #,##0.00_);_(* \(#,##0.00\);_(* &quot;-&quot;??_);_(@_)"/>
    <numFmt numFmtId="166" formatCode="_(&quot;£&quot;* #,##0.00_);_(&quot;£&quot;* \(#,##0.00\);_(&quot;£&quot;* &quot;-&quot;??_);_(@_)"/>
    <numFmt numFmtId="167" formatCode="_-[$€-2]* #,##0.00_-;\-[$€-2]* #,##0.00_-;_-[$€-2]* &quot;-&quot;??_-"/>
    <numFmt numFmtId="168" formatCode="[=0]\ _-* &quot;-&quot;??_-;dd\-mmm\-yy"/>
    <numFmt numFmtId="169" formatCode="#,##0_);[Red]\(#,##0\);&quot;-&quot;_);[Blue]&quot;Error-&quot;@"/>
    <numFmt numFmtId="170" formatCode="_-* #,##0_-;\-* #,##0_-;_-* &quot;-&quot;??_-;_-@_-"/>
  </numFmts>
  <fonts count="33">
    <font>
      <sz val="11"/>
      <color theme="1"/>
      <name val="Calibri"/>
      <family val="2"/>
      <scheme val="minor"/>
    </font>
    <font>
      <b/>
      <sz val="10"/>
      <color theme="0"/>
      <name val="Calibri"/>
      <family val="2"/>
      <scheme val="minor"/>
    </font>
    <font>
      <b/>
      <sz val="10"/>
      <name val="Calibri"/>
      <family val="2"/>
      <scheme val="minor"/>
    </font>
    <font>
      <b/>
      <sz val="10"/>
      <color theme="1"/>
      <name val="Arial"/>
      <family val="2"/>
    </font>
    <font>
      <b/>
      <sz val="10"/>
      <name val="Arial"/>
      <family val="2"/>
    </font>
    <font>
      <b/>
      <sz val="9"/>
      <color indexed="81"/>
      <name val="Tahoma"/>
      <family val="2"/>
    </font>
    <font>
      <sz val="9"/>
      <color indexed="81"/>
      <name val="Tahoma"/>
      <family val="2"/>
    </font>
    <font>
      <sz val="10"/>
      <color theme="1"/>
      <name val="Calibri"/>
      <family val="2"/>
      <scheme val="minor"/>
    </font>
    <font>
      <sz val="10"/>
      <name val="Calibri"/>
      <family val="2"/>
      <scheme val="minor"/>
    </font>
    <font>
      <sz val="10"/>
      <color rgb="FFFF0000"/>
      <name val="Calibri"/>
      <family val="2"/>
      <scheme val="minor"/>
    </font>
    <font>
      <b/>
      <sz val="10"/>
      <color theme="1"/>
      <name val="Calibri"/>
      <family val="2"/>
      <scheme val="minor"/>
    </font>
    <font>
      <sz val="11"/>
      <color theme="1"/>
      <name val="Calibri"/>
      <family val="2"/>
      <scheme val="minor"/>
    </font>
    <font>
      <sz val="11"/>
      <color theme="0"/>
      <name val="Calibri"/>
      <family val="2"/>
      <scheme val="minor"/>
    </font>
    <font>
      <sz val="11"/>
      <name val="Garamond"/>
      <family val="1"/>
    </font>
    <font>
      <sz val="10"/>
      <name val="Arial"/>
      <family val="2"/>
    </font>
    <font>
      <sz val="10"/>
      <color theme="1"/>
      <name val="Arial"/>
      <family val="2"/>
    </font>
    <font>
      <u/>
      <sz val="10"/>
      <color theme="10"/>
      <name val="Arial"/>
      <family val="2"/>
    </font>
    <font>
      <i/>
      <sz val="10"/>
      <color indexed="14"/>
      <name val="Arial"/>
      <family val="2"/>
    </font>
    <font>
      <b/>
      <sz val="10"/>
      <color indexed="9"/>
      <name val="Arial"/>
      <family val="2"/>
    </font>
    <font>
      <sz val="10"/>
      <color indexed="8"/>
      <name val="Arial"/>
      <family val="2"/>
    </font>
    <font>
      <sz val="8"/>
      <name val="Arial"/>
      <family val="2"/>
    </font>
    <font>
      <sz val="9"/>
      <name val="Arial"/>
      <family val="2"/>
    </font>
    <font>
      <sz val="12"/>
      <color theme="1"/>
      <name val="Foundry Form Sans"/>
      <family val="2"/>
    </font>
    <font>
      <b/>
      <sz val="8"/>
      <name val="Arial"/>
      <family val="2"/>
    </font>
    <font>
      <b/>
      <sz val="9"/>
      <color theme="1"/>
      <name val="Calibri"/>
      <family val="2"/>
      <scheme val="minor"/>
    </font>
    <font>
      <sz val="9"/>
      <color theme="1"/>
      <name val="Calibri"/>
      <family val="2"/>
      <scheme val="minor"/>
    </font>
    <font>
      <sz val="9"/>
      <name val="Calibri"/>
      <family val="2"/>
      <scheme val="minor"/>
    </font>
    <font>
      <b/>
      <sz val="22"/>
      <color rgb="FFFF0000"/>
      <name val="Calibri"/>
      <family val="2"/>
      <scheme val="minor"/>
    </font>
    <font>
      <b/>
      <sz val="22"/>
      <color theme="1"/>
      <name val="Calibri"/>
      <family val="2"/>
      <scheme val="minor"/>
    </font>
    <font>
      <b/>
      <sz val="9"/>
      <name val="Calibri"/>
      <family val="2"/>
      <scheme val="minor"/>
    </font>
    <font>
      <b/>
      <sz val="10"/>
      <color rgb="FFFF0000"/>
      <name val="Calibri"/>
      <family val="2"/>
      <scheme val="minor"/>
    </font>
    <font>
      <b/>
      <sz val="9"/>
      <color rgb="FFFF0000"/>
      <name val="Calibri"/>
      <family val="2"/>
      <scheme val="minor"/>
    </font>
    <font>
      <sz val="9"/>
      <color rgb="FFFF0000"/>
      <name val="Calibri"/>
      <family val="2"/>
      <scheme val="minor"/>
    </font>
  </fonts>
  <fills count="17">
    <fill>
      <patternFill patternType="none"/>
    </fill>
    <fill>
      <patternFill patternType="gray125"/>
    </fill>
    <fill>
      <patternFill patternType="solid">
        <fgColor rgb="FF0000FF"/>
        <bgColor indexed="64"/>
      </patternFill>
    </fill>
    <fill>
      <patternFill patternType="solid">
        <fgColor rgb="FFFFFF00"/>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5" tint="0.79998168889431442"/>
        <bgColor indexed="65"/>
      </patternFill>
    </fill>
    <fill>
      <patternFill patternType="solid">
        <fgColor theme="7"/>
      </patternFill>
    </fill>
    <fill>
      <patternFill patternType="solid">
        <fgColor theme="8" tint="0.79998168889431442"/>
        <bgColor indexed="65"/>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indexed="26"/>
      </patternFill>
    </fill>
    <fill>
      <patternFill patternType="solid">
        <fgColor indexed="49"/>
      </patternFill>
    </fill>
    <fill>
      <patternFill patternType="solid">
        <fgColor indexed="43"/>
      </patternFill>
    </fill>
    <fill>
      <patternFill patternType="solid">
        <fgColor indexed="44"/>
      </patternFill>
    </fill>
    <fill>
      <patternFill patternType="solid">
        <fgColor indexed="54"/>
      </patternFill>
    </fill>
  </fills>
  <borders count="44">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indexed="22"/>
      </left>
      <right style="thin">
        <color indexed="22"/>
      </right>
      <top style="thin">
        <color indexed="22"/>
      </top>
      <bottom style="thin">
        <color indexed="22"/>
      </bottom>
      <diagonal/>
    </border>
    <border>
      <left style="thin">
        <color indexed="18"/>
      </left>
      <right style="thin">
        <color indexed="18"/>
      </right>
      <top style="thin">
        <color indexed="18"/>
      </top>
      <bottom style="thin">
        <color indexed="18"/>
      </bottom>
      <diagonal/>
    </border>
    <border>
      <left/>
      <right/>
      <top style="thin">
        <color auto="1"/>
      </top>
      <bottom/>
      <diagonal/>
    </border>
    <border>
      <left style="thin">
        <color indexed="54"/>
      </left>
      <right/>
      <top style="thin">
        <color indexed="54"/>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right/>
      <top style="medium">
        <color auto="1"/>
      </top>
      <bottom style="thin">
        <color auto="1"/>
      </bottom>
      <diagonal/>
    </border>
  </borders>
  <cellStyleXfs count="43">
    <xf numFmtId="0" fontId="0" fillId="0" borderId="0"/>
    <xf numFmtId="0" fontId="13" fillId="0" borderId="0"/>
    <xf numFmtId="43" fontId="13" fillId="0" borderId="0" applyFont="0" applyFill="0" applyBorder="0" applyAlignment="0" applyProtection="0"/>
    <xf numFmtId="0" fontId="14" fillId="0" borderId="0"/>
    <xf numFmtId="0" fontId="14" fillId="0" borderId="0"/>
    <xf numFmtId="165" fontId="14" fillId="0" borderId="0" applyFont="0" applyFill="0" applyBorder="0" applyAlignment="0" applyProtection="0"/>
    <xf numFmtId="165" fontId="14" fillId="0" borderId="0" applyFont="0" applyFill="0" applyBorder="0" applyAlignment="0" applyProtection="0"/>
    <xf numFmtId="166" fontId="15"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0" fontId="16" fillId="0" borderId="0" applyNumberFormat="0" applyFill="0" applyBorder="0" applyAlignment="0" applyProtection="0">
      <alignment vertical="top"/>
      <protection locked="0"/>
    </xf>
    <xf numFmtId="0" fontId="17" fillId="0" borderId="0" applyNumberForma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0" fontId="14" fillId="10" borderId="0" applyNumberFormat="0" applyFont="0" applyBorder="0" applyAlignment="0">
      <protection locked="0"/>
    </xf>
    <xf numFmtId="0" fontId="14" fillId="10" borderId="0" applyNumberFormat="0" applyFont="0" applyBorder="0" applyAlignment="0">
      <protection locked="0"/>
    </xf>
    <xf numFmtId="0" fontId="18" fillId="11" borderId="0"/>
    <xf numFmtId="0" fontId="4" fillId="0" borderId="0" applyNumberFormat="0" applyFill="0" applyBorder="0" applyAlignment="0" applyProtection="0"/>
    <xf numFmtId="0" fontId="14" fillId="0" borderId="0"/>
    <xf numFmtId="0" fontId="14" fillId="0" borderId="0"/>
    <xf numFmtId="0" fontId="14" fillId="0" borderId="0">
      <alignment vertical="center"/>
    </xf>
    <xf numFmtId="0" fontId="19" fillId="0" borderId="0">
      <alignment vertical="top"/>
    </xf>
    <xf numFmtId="0" fontId="14" fillId="12" borderId="7" applyNumberFormat="0" applyFont="0" applyAlignment="0" applyProtection="0"/>
    <xf numFmtId="9" fontId="14" fillId="0" borderId="0" applyFont="0" applyFill="0" applyBorder="0" applyAlignment="0" applyProtection="0"/>
    <xf numFmtId="4" fontId="20" fillId="13" borderId="8" applyNumberFormat="0" applyProtection="0">
      <alignment horizontal="left" vertical="center" indent="1"/>
    </xf>
    <xf numFmtId="0" fontId="11" fillId="6" borderId="0" applyNumberFormat="0" applyBorder="0" applyAlignment="0" applyProtection="0"/>
    <xf numFmtId="0" fontId="11" fillId="8" borderId="0" applyNumberFormat="0" applyBorder="0" applyAlignment="0" applyProtection="0"/>
    <xf numFmtId="0" fontId="12" fillId="7" borderId="0" applyNumberFormat="0" applyBorder="0" applyAlignment="0" applyProtection="0"/>
    <xf numFmtId="169" fontId="21" fillId="0" borderId="9"/>
    <xf numFmtId="43" fontId="14" fillId="0" borderId="0" applyFont="0" applyFill="0" applyBorder="0" applyAlignment="0" applyProtection="0"/>
    <xf numFmtId="0" fontId="14" fillId="0" borderId="0"/>
    <xf numFmtId="0" fontId="14" fillId="0" borderId="0"/>
    <xf numFmtId="0" fontId="11" fillId="0" borderId="0"/>
    <xf numFmtId="0" fontId="22" fillId="0" borderId="0"/>
    <xf numFmtId="4" fontId="20" fillId="14" borderId="8" applyNumberFormat="0" applyProtection="0">
      <alignment vertical="center"/>
    </xf>
    <xf numFmtId="4" fontId="20" fillId="9" borderId="8" applyNumberFormat="0" applyProtection="0">
      <alignment horizontal="left" vertical="center" indent="1"/>
    </xf>
    <xf numFmtId="4" fontId="20" fillId="13" borderId="8" applyNumberFormat="0" applyProtection="0">
      <alignment horizontal="left" vertical="center" indent="1"/>
    </xf>
    <xf numFmtId="0" fontId="20" fillId="15" borderId="8" applyNumberFormat="0" applyProtection="0">
      <alignment horizontal="left" vertical="center" indent="1"/>
    </xf>
    <xf numFmtId="0" fontId="23" fillId="16" borderId="10" applyBorder="0"/>
    <xf numFmtId="4" fontId="20" fillId="0" borderId="8" applyNumberFormat="0" applyProtection="0">
      <alignment horizontal="right" vertical="center"/>
    </xf>
    <xf numFmtId="4" fontId="20" fillId="13" borderId="8" applyNumberFormat="0" applyProtection="0">
      <alignment horizontal="left" vertical="center" indent="1"/>
    </xf>
    <xf numFmtId="43" fontId="11" fillId="0" borderId="0" applyFont="0" applyFill="0" applyBorder="0" applyAlignment="0" applyProtection="0"/>
    <xf numFmtId="9" fontId="11" fillId="0" borderId="0" applyFont="0" applyFill="0" applyBorder="0" applyAlignment="0" applyProtection="0"/>
  </cellStyleXfs>
  <cellXfs count="194">
    <xf numFmtId="0" fontId="0" fillId="0" borderId="0" xfId="0"/>
    <xf numFmtId="0" fontId="1" fillId="2" borderId="1" xfId="0" applyFont="1" applyFill="1" applyBorder="1" applyAlignment="1">
      <alignment vertical="top" wrapText="1"/>
    </xf>
    <xf numFmtId="0" fontId="2" fillId="3" borderId="1" xfId="0" applyFont="1" applyFill="1" applyBorder="1" applyAlignment="1">
      <alignment vertical="top" wrapText="1"/>
    </xf>
    <xf numFmtId="0" fontId="1" fillId="2" borderId="0" xfId="0" applyFont="1" applyFill="1" applyBorder="1" applyAlignment="1">
      <alignment vertical="top" wrapText="1"/>
    </xf>
    <xf numFmtId="0" fontId="3" fillId="4" borderId="0" xfId="0" applyFont="1" applyFill="1" applyAlignment="1">
      <alignment vertical="top" wrapText="1"/>
    </xf>
    <xf numFmtId="0" fontId="4" fillId="4" borderId="0" xfId="0" applyFont="1" applyFill="1" applyAlignment="1">
      <alignment vertical="top"/>
    </xf>
    <xf numFmtId="14" fontId="3" fillId="4" borderId="0" xfId="0" applyNumberFormat="1" applyFont="1" applyFill="1" applyAlignment="1">
      <alignment vertical="top" wrapText="1"/>
    </xf>
    <xf numFmtId="0" fontId="1" fillId="2" borderId="1" xfId="0" applyFont="1" applyFill="1" applyBorder="1" applyAlignment="1">
      <alignment vertical="top"/>
    </xf>
    <xf numFmtId="0" fontId="1" fillId="2" borderId="2" xfId="0" applyFont="1" applyFill="1" applyBorder="1" applyAlignment="1">
      <alignment vertical="top"/>
    </xf>
    <xf numFmtId="0" fontId="1" fillId="2" borderId="2" xfId="0" applyFont="1" applyFill="1" applyBorder="1" applyAlignment="1">
      <alignment vertical="top" wrapText="1"/>
    </xf>
    <xf numFmtId="0" fontId="7" fillId="0" borderId="0" xfId="0" applyFont="1" applyAlignment="1">
      <alignment wrapText="1"/>
    </xf>
    <xf numFmtId="14" fontId="7" fillId="0" borderId="0" xfId="0" applyNumberFormat="1" applyFont="1" applyAlignment="1">
      <alignment wrapText="1"/>
    </xf>
    <xf numFmtId="0" fontId="7" fillId="0" borderId="0" xfId="0" applyFont="1" applyAlignment="1"/>
    <xf numFmtId="0" fontId="7" fillId="0" borderId="3" xfId="0" applyFont="1" applyFill="1" applyBorder="1" applyAlignment="1">
      <alignment vertical="top" wrapText="1"/>
    </xf>
    <xf numFmtId="0" fontId="8" fillId="0" borderId="4" xfId="0" applyFont="1" applyFill="1" applyBorder="1" applyAlignment="1">
      <alignment vertical="top" wrapText="1"/>
    </xf>
    <xf numFmtId="2" fontId="8" fillId="0" borderId="4" xfId="0" applyNumberFormat="1" applyFont="1" applyFill="1" applyBorder="1" applyAlignment="1">
      <alignment vertical="top" wrapText="1"/>
    </xf>
    <xf numFmtId="1" fontId="7" fillId="0" borderId="3" xfId="0" applyNumberFormat="1" applyFont="1" applyFill="1" applyBorder="1" applyAlignment="1">
      <alignment vertical="top" wrapText="1"/>
    </xf>
    <xf numFmtId="1" fontId="8" fillId="0" borderId="4" xfId="0" applyNumberFormat="1" applyFont="1" applyFill="1" applyBorder="1" applyAlignment="1">
      <alignment vertical="top" wrapText="1"/>
    </xf>
    <xf numFmtId="0" fontId="8" fillId="0" borderId="4" xfId="0" applyFont="1" applyFill="1" applyBorder="1"/>
    <xf numFmtId="0" fontId="7" fillId="0" borderId="3" xfId="0" applyFont="1" applyBorder="1" applyAlignment="1">
      <alignment vertical="top" wrapText="1"/>
    </xf>
    <xf numFmtId="0" fontId="7" fillId="0" borderId="0" xfId="0" applyFont="1"/>
    <xf numFmtId="0" fontId="9" fillId="0" borderId="0" xfId="0" applyFont="1" applyAlignment="1">
      <alignment wrapText="1"/>
    </xf>
    <xf numFmtId="0" fontId="8" fillId="0" borderId="0" xfId="0" applyFont="1" applyAlignment="1">
      <alignment wrapText="1"/>
    </xf>
    <xf numFmtId="2" fontId="2" fillId="0" borderId="4" xfId="0" applyNumberFormat="1" applyFont="1" applyFill="1" applyBorder="1" applyAlignment="1">
      <alignment vertical="top" wrapText="1"/>
    </xf>
    <xf numFmtId="14" fontId="7" fillId="5" borderId="0" xfId="0" applyNumberFormat="1" applyFont="1" applyFill="1" applyAlignment="1">
      <alignment wrapText="1"/>
    </xf>
    <xf numFmtId="0" fontId="7" fillId="5" borderId="0" xfId="0" applyFont="1" applyFill="1" applyAlignment="1">
      <alignment wrapText="1"/>
    </xf>
    <xf numFmtId="1" fontId="7" fillId="0" borderId="3" xfId="0" applyNumberFormat="1" applyFont="1" applyFill="1" applyBorder="1"/>
    <xf numFmtId="1" fontId="8" fillId="0" borderId="4" xfId="0" applyNumberFormat="1" applyFont="1" applyFill="1" applyBorder="1"/>
    <xf numFmtId="164" fontId="8" fillId="0" borderId="4" xfId="0" applyNumberFormat="1" applyFont="1" applyFill="1" applyBorder="1"/>
    <xf numFmtId="1" fontId="7" fillId="0" borderId="5" xfId="0" applyNumberFormat="1" applyFont="1" applyFill="1" applyBorder="1" applyAlignment="1">
      <alignment vertical="top" wrapText="1"/>
    </xf>
    <xf numFmtId="1" fontId="8" fillId="0" borderId="6" xfId="0" applyNumberFormat="1" applyFont="1" applyFill="1" applyBorder="1" applyAlignment="1">
      <alignment vertical="top" wrapText="1"/>
    </xf>
    <xf numFmtId="0" fontId="8" fillId="0" borderId="6" xfId="0" applyFont="1" applyFill="1" applyBorder="1"/>
    <xf numFmtId="164" fontId="8" fillId="0" borderId="6" xfId="0" applyNumberFormat="1" applyFont="1" applyFill="1" applyBorder="1" applyAlignment="1">
      <alignment vertical="top" wrapText="1"/>
    </xf>
    <xf numFmtId="0" fontId="10" fillId="0" borderId="0" xfId="0" applyFont="1"/>
    <xf numFmtId="0" fontId="0" fillId="0" borderId="0" xfId="0" pivotButton="1"/>
    <xf numFmtId="0" fontId="10" fillId="0" borderId="0" xfId="0" applyFont="1" applyFill="1" applyAlignment="1">
      <alignment vertical="top" wrapText="1"/>
    </xf>
    <xf numFmtId="0" fontId="7" fillId="0" borderId="0" xfId="0" applyFont="1" applyFill="1"/>
    <xf numFmtId="0" fontId="7" fillId="0" borderId="0" xfId="0" applyFont="1" applyFill="1" applyAlignment="1">
      <alignment vertical="top" wrapText="1"/>
    </xf>
    <xf numFmtId="0" fontId="7" fillId="0" borderId="0" xfId="0" applyFont="1" applyFill="1" applyAlignment="1">
      <alignment horizontal="right"/>
    </xf>
    <xf numFmtId="0" fontId="25" fillId="0" borderId="4" xfId="0" applyFont="1" applyFill="1" applyBorder="1" applyAlignment="1">
      <alignment vertical="top" wrapText="1"/>
    </xf>
    <xf numFmtId="15" fontId="25" fillId="0" borderId="4" xfId="0" applyNumberFormat="1" applyFont="1" applyFill="1" applyBorder="1" applyAlignment="1">
      <alignment vertical="top" wrapText="1"/>
    </xf>
    <xf numFmtId="15" fontId="25" fillId="0" borderId="4" xfId="0" applyNumberFormat="1" applyFont="1" applyFill="1" applyBorder="1" applyAlignment="1">
      <alignment horizontal="right" vertical="top" wrapText="1"/>
    </xf>
    <xf numFmtId="0" fontId="7" fillId="0" borderId="0" xfId="0" applyFont="1" applyFill="1" applyAlignment="1">
      <alignment horizontal="left" wrapText="1"/>
    </xf>
    <xf numFmtId="170" fontId="24" fillId="0" borderId="4" xfId="41" applyNumberFormat="1" applyFont="1" applyFill="1" applyBorder="1" applyAlignment="1">
      <alignment horizontal="right" vertical="top" wrapText="1"/>
    </xf>
    <xf numFmtId="170" fontId="25" fillId="0" borderId="4" xfId="41" applyNumberFormat="1" applyFont="1" applyFill="1" applyBorder="1" applyAlignment="1">
      <alignment horizontal="right" vertical="top" wrapText="1"/>
    </xf>
    <xf numFmtId="170" fontId="25" fillId="0" borderId="4" xfId="41" applyNumberFormat="1" applyFont="1" applyFill="1" applyBorder="1" applyAlignment="1">
      <alignment horizontal="right" vertical="top"/>
    </xf>
    <xf numFmtId="0" fontId="7" fillId="0" borderId="0" xfId="0" applyFont="1" applyFill="1" applyAlignment="1">
      <alignment vertical="top"/>
    </xf>
    <xf numFmtId="0" fontId="28" fillId="0" borderId="0" xfId="0" applyFont="1" applyFill="1"/>
    <xf numFmtId="17" fontId="7" fillId="0" borderId="0" xfId="0" applyNumberFormat="1" applyFont="1" applyFill="1" applyAlignment="1">
      <alignment horizontal="right" wrapText="1"/>
    </xf>
    <xf numFmtId="170" fontId="24" fillId="0" borderId="3" xfId="41" applyNumberFormat="1" applyFont="1" applyFill="1" applyBorder="1" applyAlignment="1">
      <alignment horizontal="right" vertical="top" wrapText="1"/>
    </xf>
    <xf numFmtId="170" fontId="24" fillId="0" borderId="21" xfId="41" applyNumberFormat="1" applyFont="1" applyFill="1" applyBorder="1" applyAlignment="1">
      <alignment horizontal="right" vertical="top" wrapText="1"/>
    </xf>
    <xf numFmtId="170" fontId="25" fillId="0" borderId="21" xfId="41" applyNumberFormat="1" applyFont="1" applyFill="1" applyBorder="1" applyAlignment="1">
      <alignment horizontal="right" vertical="top" wrapText="1"/>
    </xf>
    <xf numFmtId="170" fontId="25" fillId="0" borderId="21" xfId="41" applyNumberFormat="1" applyFont="1" applyFill="1" applyBorder="1" applyAlignment="1">
      <alignment horizontal="right" vertical="top"/>
    </xf>
    <xf numFmtId="0" fontId="25" fillId="0" borderId="16" xfId="0" applyFont="1" applyFill="1" applyBorder="1" applyAlignment="1">
      <alignment horizontal="left" vertical="top" wrapText="1"/>
    </xf>
    <xf numFmtId="170" fontId="24" fillId="0" borderId="3" xfId="41" applyNumberFormat="1" applyFont="1" applyFill="1" applyBorder="1" applyAlignment="1">
      <alignment horizontal="right" vertical="top"/>
    </xf>
    <xf numFmtId="0" fontId="26" fillId="0" borderId="4" xfId="0" applyFont="1" applyFill="1" applyBorder="1" applyAlignment="1">
      <alignment vertical="top" wrapText="1"/>
    </xf>
    <xf numFmtId="170" fontId="10" fillId="0" borderId="0" xfId="41" applyNumberFormat="1" applyFont="1" applyFill="1"/>
    <xf numFmtId="170" fontId="26" fillId="0" borderId="4" xfId="41" applyNumberFormat="1" applyFont="1" applyFill="1" applyBorder="1" applyAlignment="1">
      <alignment horizontal="right" vertical="top" wrapText="1"/>
    </xf>
    <xf numFmtId="0" fontId="25" fillId="0" borderId="15" xfId="0" applyFont="1" applyFill="1" applyBorder="1" applyAlignment="1">
      <alignment vertical="top" wrapText="1"/>
    </xf>
    <xf numFmtId="170" fontId="24" fillId="0" borderId="16" xfId="41" applyNumberFormat="1" applyFont="1" applyFill="1" applyBorder="1" applyAlignment="1">
      <alignment horizontal="right" vertical="top" wrapText="1"/>
    </xf>
    <xf numFmtId="170" fontId="24" fillId="0" borderId="16" xfId="41" applyNumberFormat="1" applyFont="1" applyFill="1" applyBorder="1" applyAlignment="1">
      <alignment horizontal="right" vertical="top"/>
    </xf>
    <xf numFmtId="170" fontId="24" fillId="0" borderId="31" xfId="41" applyNumberFormat="1" applyFont="1" applyFill="1" applyBorder="1" applyAlignment="1">
      <alignment horizontal="right" vertical="top" wrapText="1"/>
    </xf>
    <xf numFmtId="170" fontId="24" fillId="0" borderId="39" xfId="41" applyNumberFormat="1" applyFont="1" applyFill="1" applyBorder="1" applyAlignment="1">
      <alignment horizontal="right" vertical="top" wrapText="1"/>
    </xf>
    <xf numFmtId="170" fontId="24" fillId="0" borderId="39" xfId="41" applyNumberFormat="1" applyFont="1" applyFill="1" applyBorder="1" applyAlignment="1">
      <alignment horizontal="right" vertical="top"/>
    </xf>
    <xf numFmtId="9" fontId="24" fillId="0" borderId="4" xfId="42" applyFont="1" applyFill="1" applyBorder="1" applyAlignment="1">
      <alignment vertical="top" wrapText="1"/>
    </xf>
    <xf numFmtId="9" fontId="24" fillId="0" borderId="32" xfId="42" applyFont="1" applyFill="1" applyBorder="1" applyAlignment="1">
      <alignment vertical="top" wrapText="1"/>
    </xf>
    <xf numFmtId="9" fontId="10" fillId="0" borderId="0" xfId="42" applyFont="1" applyFill="1"/>
    <xf numFmtId="170" fontId="25" fillId="0" borderId="28" xfId="41" applyNumberFormat="1" applyFont="1" applyFill="1" applyBorder="1" applyAlignment="1">
      <alignment horizontal="right" vertical="top" wrapText="1"/>
    </xf>
    <xf numFmtId="170" fontId="25" fillId="0" borderId="9" xfId="41" applyNumberFormat="1" applyFont="1" applyFill="1" applyBorder="1" applyAlignment="1">
      <alignment horizontal="center" vertical="top" wrapText="1"/>
    </xf>
    <xf numFmtId="170" fontId="25" fillId="0" borderId="0" xfId="41" applyNumberFormat="1" applyFont="1" applyFill="1" applyBorder="1" applyAlignment="1">
      <alignment horizontal="center" vertical="top" wrapText="1"/>
    </xf>
    <xf numFmtId="170" fontId="25" fillId="0" borderId="11" xfId="41" applyNumberFormat="1" applyFont="1" applyFill="1" applyBorder="1" applyAlignment="1">
      <alignment horizontal="center" vertical="top" wrapText="1"/>
    </xf>
    <xf numFmtId="170" fontId="25" fillId="0" borderId="28" xfId="41" applyNumberFormat="1" applyFont="1" applyFill="1" applyBorder="1" applyAlignment="1">
      <alignment horizontal="right" vertical="top"/>
    </xf>
    <xf numFmtId="0" fontId="30" fillId="0" borderId="0" xfId="0" applyFont="1" applyFill="1" applyAlignment="1">
      <alignment vertical="top"/>
    </xf>
    <xf numFmtId="0" fontId="30" fillId="0" borderId="0" xfId="0" applyFont="1" applyFill="1"/>
    <xf numFmtId="0" fontId="30" fillId="0" borderId="0" xfId="0" applyFont="1" applyFill="1" applyAlignment="1">
      <alignment vertical="top" wrapText="1"/>
    </xf>
    <xf numFmtId="0" fontId="25" fillId="0" borderId="17" xfId="0" applyFont="1" applyFill="1" applyBorder="1" applyAlignment="1">
      <alignment horizontal="left" vertical="top" wrapText="1"/>
    </xf>
    <xf numFmtId="170" fontId="29" fillId="0" borderId="33" xfId="41" applyNumberFormat="1" applyFont="1" applyFill="1" applyBorder="1" applyAlignment="1">
      <alignment horizontal="right" vertical="top" wrapText="1"/>
    </xf>
    <xf numFmtId="170" fontId="29" fillId="0" borderId="17" xfId="41" applyNumberFormat="1" applyFont="1" applyFill="1" applyBorder="1" applyAlignment="1">
      <alignment horizontal="right" vertical="top" wrapText="1"/>
    </xf>
    <xf numFmtId="170" fontId="24" fillId="0" borderId="22" xfId="41" applyNumberFormat="1" applyFont="1" applyFill="1" applyBorder="1" applyAlignment="1">
      <alignment horizontal="right" vertical="top" wrapText="1"/>
    </xf>
    <xf numFmtId="170" fontId="24" fillId="0" borderId="40" xfId="41" applyNumberFormat="1" applyFont="1" applyFill="1" applyBorder="1" applyAlignment="1">
      <alignment horizontal="right" vertical="top" wrapText="1"/>
    </xf>
    <xf numFmtId="170" fontId="29" fillId="0" borderId="22" xfId="41" applyNumberFormat="1" applyFont="1" applyFill="1" applyBorder="1" applyAlignment="1">
      <alignment horizontal="right" vertical="top" wrapText="1"/>
    </xf>
    <xf numFmtId="170" fontId="24" fillId="0" borderId="33" xfId="41" applyNumberFormat="1" applyFont="1" applyFill="1" applyBorder="1" applyAlignment="1">
      <alignment horizontal="right" vertical="top" wrapText="1"/>
    </xf>
    <xf numFmtId="170" fontId="24" fillId="0" borderId="17" xfId="41" applyNumberFormat="1" applyFont="1" applyFill="1" applyBorder="1" applyAlignment="1">
      <alignment horizontal="right" vertical="top" wrapText="1"/>
    </xf>
    <xf numFmtId="0" fontId="25" fillId="0" borderId="17" xfId="0" applyFont="1" applyFill="1" applyBorder="1" applyAlignment="1">
      <alignment horizontal="left" vertical="top" wrapText="1"/>
    </xf>
    <xf numFmtId="0" fontId="25" fillId="0" borderId="18" xfId="0" applyFont="1" applyFill="1" applyBorder="1" applyAlignment="1">
      <alignment horizontal="left" vertical="top" wrapText="1"/>
    </xf>
    <xf numFmtId="0" fontId="25" fillId="0" borderId="19" xfId="0" applyFont="1" applyFill="1" applyBorder="1" applyAlignment="1">
      <alignment horizontal="left" vertical="top" wrapText="1"/>
    </xf>
    <xf numFmtId="0" fontId="7" fillId="0" borderId="11" xfId="0" applyFont="1" applyFill="1" applyBorder="1" applyAlignment="1">
      <alignment horizontal="left" vertical="top" wrapText="1"/>
    </xf>
    <xf numFmtId="170" fontId="24" fillId="0" borderId="33" xfId="41" applyNumberFormat="1" applyFont="1" applyFill="1" applyBorder="1" applyAlignment="1">
      <alignment horizontal="right" vertical="top" wrapText="1"/>
    </xf>
    <xf numFmtId="170" fontId="24" fillId="0" borderId="35" xfId="41" applyNumberFormat="1" applyFont="1" applyFill="1" applyBorder="1" applyAlignment="1">
      <alignment horizontal="right" vertical="top" wrapText="1"/>
    </xf>
    <xf numFmtId="170" fontId="24" fillId="0" borderId="36" xfId="41" applyNumberFormat="1" applyFont="1" applyFill="1" applyBorder="1" applyAlignment="1">
      <alignment horizontal="right" vertical="top" wrapText="1"/>
    </xf>
    <xf numFmtId="170" fontId="24" fillId="0" borderId="17" xfId="41" applyNumberFormat="1" applyFont="1" applyFill="1" applyBorder="1" applyAlignment="1">
      <alignment horizontal="right" vertical="top" wrapText="1"/>
    </xf>
    <xf numFmtId="170" fontId="24" fillId="0" borderId="18" xfId="41" applyNumberFormat="1" applyFont="1" applyFill="1" applyBorder="1" applyAlignment="1">
      <alignment horizontal="right" vertical="top" wrapText="1"/>
    </xf>
    <xf numFmtId="170" fontId="24" fillId="0" borderId="19" xfId="41" applyNumberFormat="1" applyFont="1" applyFill="1" applyBorder="1" applyAlignment="1">
      <alignment horizontal="right" vertical="top" wrapText="1"/>
    </xf>
    <xf numFmtId="170" fontId="24" fillId="0" borderId="22" xfId="41" applyNumberFormat="1" applyFont="1" applyFill="1" applyBorder="1" applyAlignment="1">
      <alignment horizontal="right" vertical="top" wrapText="1"/>
    </xf>
    <xf numFmtId="170" fontId="24" fillId="0" borderId="24" xfId="41" applyNumberFormat="1" applyFont="1" applyFill="1" applyBorder="1" applyAlignment="1">
      <alignment horizontal="right" vertical="top" wrapText="1"/>
    </xf>
    <xf numFmtId="170" fontId="24" fillId="0" borderId="26" xfId="41" applyNumberFormat="1" applyFont="1" applyFill="1" applyBorder="1" applyAlignment="1">
      <alignment horizontal="right" vertical="top" wrapText="1"/>
    </xf>
    <xf numFmtId="170" fontId="24" fillId="0" borderId="40" xfId="41" applyNumberFormat="1" applyFont="1" applyFill="1" applyBorder="1" applyAlignment="1">
      <alignment horizontal="right" vertical="top" wrapText="1"/>
    </xf>
    <xf numFmtId="170" fontId="24" fillId="0" borderId="41" xfId="41" applyNumberFormat="1" applyFont="1" applyFill="1" applyBorder="1" applyAlignment="1">
      <alignment horizontal="right" vertical="top" wrapText="1"/>
    </xf>
    <xf numFmtId="170" fontId="24" fillId="0" borderId="42" xfId="41" applyNumberFormat="1" applyFont="1" applyFill="1" applyBorder="1" applyAlignment="1">
      <alignment horizontal="right" vertical="top" wrapText="1"/>
    </xf>
    <xf numFmtId="9" fontId="24" fillId="0" borderId="13" xfId="42" applyFont="1" applyFill="1" applyBorder="1" applyAlignment="1">
      <alignment vertical="top" wrapText="1"/>
    </xf>
    <xf numFmtId="9" fontId="24" fillId="0" borderId="14" xfId="42" applyFont="1" applyFill="1" applyBorder="1" applyAlignment="1">
      <alignment vertical="top" wrapText="1"/>
    </xf>
    <xf numFmtId="9" fontId="24" fillId="0" borderId="12" xfId="42" applyFont="1" applyFill="1" applyBorder="1" applyAlignment="1">
      <alignment vertical="top" wrapText="1"/>
    </xf>
    <xf numFmtId="9" fontId="24" fillId="0" borderId="23" xfId="42" applyFont="1" applyFill="1" applyBorder="1" applyAlignment="1">
      <alignment vertical="top" wrapText="1"/>
    </xf>
    <xf numFmtId="9" fontId="24" fillId="0" borderId="25" xfId="42" applyFont="1" applyFill="1" applyBorder="1" applyAlignment="1">
      <alignment vertical="top" wrapText="1"/>
    </xf>
    <xf numFmtId="9" fontId="24" fillId="0" borderId="27" xfId="42" applyFont="1" applyFill="1" applyBorder="1" applyAlignment="1">
      <alignment vertical="top" wrapText="1"/>
    </xf>
    <xf numFmtId="170" fontId="25" fillId="0" borderId="13" xfId="41" applyNumberFormat="1" applyFont="1" applyFill="1" applyBorder="1" applyAlignment="1">
      <alignment horizontal="center" vertical="top" wrapText="1"/>
    </xf>
    <xf numFmtId="170" fontId="25" fillId="0" borderId="14" xfId="41" applyNumberFormat="1" applyFont="1" applyFill="1" applyBorder="1" applyAlignment="1">
      <alignment horizontal="center" vertical="top" wrapText="1"/>
    </xf>
    <xf numFmtId="170" fontId="25" fillId="0" borderId="12" xfId="41" applyNumberFormat="1" applyFont="1" applyFill="1" applyBorder="1" applyAlignment="1">
      <alignment horizontal="center" vertical="top" wrapText="1"/>
    </xf>
    <xf numFmtId="170" fontId="25" fillId="0" borderId="23" xfId="41" applyNumberFormat="1" applyFont="1" applyFill="1" applyBorder="1" applyAlignment="1">
      <alignment horizontal="center" vertical="top" wrapText="1"/>
    </xf>
    <xf numFmtId="170" fontId="25" fillId="0" borderId="25" xfId="41" applyNumberFormat="1" applyFont="1" applyFill="1" applyBorder="1" applyAlignment="1">
      <alignment horizontal="center" vertical="top" wrapText="1"/>
    </xf>
    <xf numFmtId="170" fontId="25" fillId="0" borderId="27" xfId="41" applyNumberFormat="1" applyFont="1" applyFill="1" applyBorder="1" applyAlignment="1">
      <alignment horizontal="center" vertical="top" wrapText="1"/>
    </xf>
    <xf numFmtId="170" fontId="29" fillId="0" borderId="33" xfId="41" applyNumberFormat="1" applyFont="1" applyFill="1" applyBorder="1" applyAlignment="1">
      <alignment horizontal="right" vertical="top" wrapText="1"/>
    </xf>
    <xf numFmtId="170" fontId="29" fillId="0" borderId="35" xfId="41" applyNumberFormat="1" applyFont="1" applyFill="1" applyBorder="1" applyAlignment="1">
      <alignment horizontal="right" vertical="top" wrapText="1"/>
    </xf>
    <xf numFmtId="170" fontId="29" fillId="0" borderId="36" xfId="41" applyNumberFormat="1" applyFont="1" applyFill="1" applyBorder="1" applyAlignment="1">
      <alignment horizontal="right" vertical="top" wrapText="1"/>
    </xf>
    <xf numFmtId="9" fontId="29" fillId="0" borderId="13" xfId="42" applyFont="1" applyFill="1" applyBorder="1" applyAlignment="1">
      <alignment vertical="top" wrapText="1"/>
    </xf>
    <xf numFmtId="9" fontId="29" fillId="0" borderId="14" xfId="42" applyFont="1" applyFill="1" applyBorder="1" applyAlignment="1">
      <alignment vertical="top" wrapText="1"/>
    </xf>
    <xf numFmtId="9" fontId="29" fillId="0" borderId="12" xfId="42" applyFont="1" applyFill="1" applyBorder="1" applyAlignment="1">
      <alignment vertical="top" wrapText="1"/>
    </xf>
    <xf numFmtId="9" fontId="29" fillId="0" borderId="23" xfId="42" applyFont="1" applyFill="1" applyBorder="1" applyAlignment="1">
      <alignment vertical="top" wrapText="1"/>
    </xf>
    <xf numFmtId="9" fontId="29" fillId="0" borderId="25" xfId="42" applyFont="1" applyFill="1" applyBorder="1" applyAlignment="1">
      <alignment vertical="top" wrapText="1"/>
    </xf>
    <xf numFmtId="9" fontId="29" fillId="0" borderId="27" xfId="42" applyFont="1" applyFill="1" applyBorder="1" applyAlignment="1">
      <alignment vertical="top" wrapText="1"/>
    </xf>
    <xf numFmtId="170" fontId="29" fillId="0" borderId="17" xfId="41" applyNumberFormat="1" applyFont="1" applyFill="1" applyBorder="1" applyAlignment="1">
      <alignment horizontal="right" vertical="top" wrapText="1"/>
    </xf>
    <xf numFmtId="170" fontId="29" fillId="0" borderId="18" xfId="41" applyNumberFormat="1" applyFont="1" applyFill="1" applyBorder="1" applyAlignment="1">
      <alignment horizontal="right" vertical="top" wrapText="1"/>
    </xf>
    <xf numFmtId="170" fontId="29" fillId="0" borderId="19" xfId="41" applyNumberFormat="1" applyFont="1" applyFill="1" applyBorder="1" applyAlignment="1">
      <alignment horizontal="right" vertical="top" wrapText="1"/>
    </xf>
    <xf numFmtId="170" fontId="29" fillId="0" borderId="22" xfId="41" applyNumberFormat="1" applyFont="1" applyFill="1" applyBorder="1" applyAlignment="1">
      <alignment horizontal="right" vertical="top" wrapText="1"/>
    </xf>
    <xf numFmtId="170" fontId="29" fillId="0" borderId="24" xfId="41" applyNumberFormat="1" applyFont="1" applyFill="1" applyBorder="1" applyAlignment="1">
      <alignment horizontal="right" vertical="top" wrapText="1"/>
    </xf>
    <xf numFmtId="170" fontId="29" fillId="0" borderId="26" xfId="41" applyNumberFormat="1" applyFont="1" applyFill="1" applyBorder="1" applyAlignment="1">
      <alignment horizontal="right" vertical="top" wrapText="1"/>
    </xf>
    <xf numFmtId="170" fontId="26" fillId="0" borderId="13" xfId="41" applyNumberFormat="1" applyFont="1" applyFill="1" applyBorder="1" applyAlignment="1">
      <alignment horizontal="center" vertical="top" wrapText="1"/>
    </xf>
    <xf numFmtId="170" fontId="26" fillId="0" borderId="14" xfId="41" applyNumberFormat="1" applyFont="1" applyFill="1" applyBorder="1" applyAlignment="1">
      <alignment horizontal="center" vertical="top" wrapText="1"/>
    </xf>
    <xf numFmtId="170" fontId="26" fillId="0" borderId="12" xfId="41" applyNumberFormat="1" applyFont="1" applyFill="1" applyBorder="1" applyAlignment="1">
      <alignment horizontal="center" vertical="top" wrapText="1"/>
    </xf>
    <xf numFmtId="170" fontId="32" fillId="0" borderId="23" xfId="41" applyNumberFormat="1" applyFont="1" applyFill="1" applyBorder="1" applyAlignment="1">
      <alignment horizontal="center" vertical="top" wrapText="1"/>
    </xf>
    <xf numFmtId="170" fontId="32" fillId="0" borderId="25" xfId="41" applyNumberFormat="1" applyFont="1" applyFill="1" applyBorder="1" applyAlignment="1">
      <alignment horizontal="center" vertical="top" wrapText="1"/>
    </xf>
    <xf numFmtId="170" fontId="32" fillId="0" borderId="27" xfId="41" applyNumberFormat="1" applyFont="1" applyFill="1" applyBorder="1" applyAlignment="1">
      <alignment horizontal="center" vertical="top" wrapText="1"/>
    </xf>
    <xf numFmtId="170" fontId="31" fillId="0" borderId="40" xfId="41" applyNumberFormat="1" applyFont="1" applyFill="1" applyBorder="1" applyAlignment="1">
      <alignment horizontal="right" vertical="top" wrapText="1"/>
    </xf>
    <xf numFmtId="170" fontId="31" fillId="0" borderId="41" xfId="41" applyNumberFormat="1" applyFont="1" applyFill="1" applyBorder="1" applyAlignment="1">
      <alignment horizontal="right" vertical="top" wrapText="1"/>
    </xf>
    <xf numFmtId="170" fontId="31" fillId="0" borderId="42" xfId="41" applyNumberFormat="1" applyFont="1" applyFill="1" applyBorder="1" applyAlignment="1">
      <alignment horizontal="right" vertical="top" wrapText="1"/>
    </xf>
    <xf numFmtId="170" fontId="26" fillId="0" borderId="23" xfId="41" applyNumberFormat="1" applyFont="1" applyFill="1" applyBorder="1" applyAlignment="1">
      <alignment horizontal="center" vertical="top" wrapText="1"/>
    </xf>
    <xf numFmtId="170" fontId="26" fillId="0" borderId="25" xfId="41" applyNumberFormat="1" applyFont="1" applyFill="1" applyBorder="1" applyAlignment="1">
      <alignment horizontal="center" vertical="top" wrapText="1"/>
    </xf>
    <xf numFmtId="170" fontId="26" fillId="0" borderId="27" xfId="41" applyNumberFormat="1" applyFont="1" applyFill="1" applyBorder="1" applyAlignment="1">
      <alignment horizontal="center" vertical="top" wrapText="1"/>
    </xf>
    <xf numFmtId="9" fontId="7" fillId="0" borderId="0" xfId="0" applyNumberFormat="1" applyFont="1" applyFill="1"/>
    <xf numFmtId="0" fontId="24" fillId="0" borderId="4" xfId="0" applyFont="1" applyFill="1" applyBorder="1" applyAlignment="1">
      <alignment vertical="top" wrapText="1"/>
    </xf>
    <xf numFmtId="0" fontId="24" fillId="0" borderId="4" xfId="0" applyFont="1" applyFill="1" applyBorder="1" applyAlignment="1">
      <alignment horizontal="left" vertical="top" wrapText="1"/>
    </xf>
    <xf numFmtId="0" fontId="24" fillId="0" borderId="15" xfId="0" quotePrefix="1" applyFont="1" applyFill="1" applyBorder="1" applyAlignment="1">
      <alignment vertical="top" wrapText="1"/>
    </xf>
    <xf numFmtId="0" fontId="24" fillId="0" borderId="30" xfId="0" applyFont="1" applyFill="1" applyBorder="1" applyAlignment="1">
      <alignment horizontal="left" vertical="top" wrapText="1"/>
    </xf>
    <xf numFmtId="0" fontId="24" fillId="0" borderId="2" xfId="0" applyFont="1" applyFill="1" applyBorder="1" applyAlignment="1">
      <alignment horizontal="left" vertical="top" wrapText="1"/>
    </xf>
    <xf numFmtId="0" fontId="24" fillId="0" borderId="20" xfId="0" applyFont="1" applyFill="1" applyBorder="1" applyAlignment="1">
      <alignment horizontal="left" vertical="top" wrapText="1"/>
    </xf>
    <xf numFmtId="0" fontId="24" fillId="0" borderId="29" xfId="0" applyFont="1" applyFill="1" applyBorder="1" applyAlignment="1">
      <alignment horizontal="left" vertical="top" wrapText="1"/>
    </xf>
    <xf numFmtId="0" fontId="24" fillId="0" borderId="1" xfId="0" applyFont="1" applyFill="1" applyBorder="1" applyAlignment="1">
      <alignment horizontal="left" vertical="top" wrapText="1"/>
    </xf>
    <xf numFmtId="0" fontId="24" fillId="0" borderId="43" xfId="0" applyFont="1" applyFill="1" applyBorder="1" applyAlignment="1">
      <alignment horizontal="left" vertical="top" wrapText="1"/>
    </xf>
    <xf numFmtId="0" fontId="24" fillId="0" borderId="38" xfId="0" applyFont="1" applyFill="1" applyBorder="1" applyAlignment="1">
      <alignment horizontal="left" vertical="top" wrapText="1"/>
    </xf>
    <xf numFmtId="0" fontId="24" fillId="0" borderId="16" xfId="0" applyFont="1" applyFill="1" applyBorder="1" applyAlignment="1">
      <alignment horizontal="left" vertical="top" wrapText="1"/>
    </xf>
    <xf numFmtId="170" fontId="26" fillId="0" borderId="4" xfId="41" applyNumberFormat="1" applyFont="1" applyFill="1" applyBorder="1" applyAlignment="1">
      <alignment horizontal="right" vertical="top"/>
    </xf>
    <xf numFmtId="9" fontId="24" fillId="0" borderId="34" xfId="42" applyFont="1" applyFill="1" applyBorder="1" applyAlignment="1">
      <alignment vertical="top" wrapText="1"/>
    </xf>
    <xf numFmtId="170" fontId="25" fillId="0" borderId="13" xfId="41" applyNumberFormat="1" applyFont="1" applyFill="1" applyBorder="1" applyAlignment="1">
      <alignment horizontal="right" vertical="top" wrapText="1"/>
    </xf>
    <xf numFmtId="170" fontId="25" fillId="0" borderId="23" xfId="41" applyNumberFormat="1" applyFont="1" applyFill="1" applyBorder="1" applyAlignment="1">
      <alignment horizontal="right" vertical="top" wrapText="1"/>
    </xf>
    <xf numFmtId="170" fontId="25" fillId="0" borderId="9" xfId="41" applyNumberFormat="1" applyFont="1" applyFill="1" applyBorder="1" applyAlignment="1">
      <alignment horizontal="right" vertical="top" wrapText="1"/>
    </xf>
    <xf numFmtId="9" fontId="29" fillId="0" borderId="4" xfId="42" applyFont="1" applyFill="1" applyBorder="1" applyAlignment="1">
      <alignment vertical="top" wrapText="1"/>
    </xf>
    <xf numFmtId="9" fontId="29" fillId="0" borderId="34" xfId="42" applyFont="1" applyFill="1" applyBorder="1" applyAlignment="1">
      <alignment vertical="top" wrapText="1"/>
    </xf>
    <xf numFmtId="170" fontId="26" fillId="0" borderId="13" xfId="41" applyNumberFormat="1" applyFont="1" applyFill="1" applyBorder="1" applyAlignment="1">
      <alignment horizontal="right" vertical="top" wrapText="1"/>
    </xf>
    <xf numFmtId="170" fontId="26" fillId="0" borderId="23" xfId="41" applyNumberFormat="1" applyFont="1" applyFill="1" applyBorder="1" applyAlignment="1">
      <alignment horizontal="right" vertical="top" wrapText="1"/>
    </xf>
    <xf numFmtId="170" fontId="26" fillId="0" borderId="9" xfId="41" applyNumberFormat="1" applyFont="1" applyFill="1" applyBorder="1" applyAlignment="1">
      <alignment horizontal="right" vertical="top" wrapText="1"/>
    </xf>
    <xf numFmtId="170" fontId="29" fillId="0" borderId="40" xfId="41" applyNumberFormat="1" applyFont="1" applyFill="1" applyBorder="1" applyAlignment="1">
      <alignment horizontal="right" vertical="top" wrapText="1"/>
    </xf>
    <xf numFmtId="170" fontId="24" fillId="0" borderId="31" xfId="41" applyNumberFormat="1" applyFont="1" applyFill="1" applyBorder="1" applyAlignment="1">
      <alignment horizontal="right" vertical="top"/>
    </xf>
    <xf numFmtId="9" fontId="24" fillId="0" borderId="4" xfId="42" applyFont="1" applyFill="1" applyBorder="1" applyAlignment="1">
      <alignment vertical="top"/>
    </xf>
    <xf numFmtId="9" fontId="24" fillId="0" borderId="32" xfId="42" applyFont="1" applyFill="1" applyBorder="1" applyAlignment="1">
      <alignment vertical="top"/>
    </xf>
    <xf numFmtId="170" fontId="29" fillId="0" borderId="31" xfId="41" applyNumberFormat="1" applyFont="1" applyFill="1" applyBorder="1" applyAlignment="1">
      <alignment horizontal="right" vertical="top" wrapText="1"/>
    </xf>
    <xf numFmtId="9" fontId="29" fillId="0" borderId="32" xfId="42" applyFont="1" applyFill="1" applyBorder="1" applyAlignment="1">
      <alignment vertical="top" wrapText="1"/>
    </xf>
    <xf numFmtId="170" fontId="24" fillId="0" borderId="17" xfId="41" applyNumberFormat="1" applyFont="1" applyFill="1" applyBorder="1" applyAlignment="1">
      <alignment horizontal="right" vertical="top"/>
    </xf>
    <xf numFmtId="170" fontId="25" fillId="0" borderId="13" xfId="41" applyNumberFormat="1" applyFont="1" applyFill="1" applyBorder="1" applyAlignment="1">
      <alignment horizontal="center" vertical="top"/>
    </xf>
    <xf numFmtId="170" fontId="25" fillId="0" borderId="23" xfId="41" applyNumberFormat="1" applyFont="1" applyFill="1" applyBorder="1" applyAlignment="1">
      <alignment horizontal="center" vertical="top"/>
    </xf>
    <xf numFmtId="170" fontId="24" fillId="0" borderId="22" xfId="41" applyNumberFormat="1" applyFont="1" applyFill="1" applyBorder="1" applyAlignment="1">
      <alignment horizontal="right" vertical="top"/>
    </xf>
    <xf numFmtId="170" fontId="25" fillId="0" borderId="9" xfId="41" applyNumberFormat="1" applyFont="1" applyFill="1" applyBorder="1" applyAlignment="1">
      <alignment horizontal="center" vertical="top"/>
    </xf>
    <xf numFmtId="170" fontId="24" fillId="0" borderId="40" xfId="41" applyNumberFormat="1" applyFont="1" applyFill="1" applyBorder="1" applyAlignment="1">
      <alignment horizontal="right" vertical="top"/>
    </xf>
    <xf numFmtId="170" fontId="24" fillId="0" borderId="19" xfId="41" applyNumberFormat="1" applyFont="1" applyFill="1" applyBorder="1" applyAlignment="1">
      <alignment horizontal="right" vertical="top"/>
    </xf>
    <xf numFmtId="170" fontId="25" fillId="0" borderId="12" xfId="41" applyNumberFormat="1" applyFont="1" applyFill="1" applyBorder="1" applyAlignment="1">
      <alignment horizontal="center" vertical="top"/>
    </xf>
    <xf numFmtId="170" fontId="25" fillId="0" borderId="27" xfId="41" applyNumberFormat="1" applyFont="1" applyFill="1" applyBorder="1" applyAlignment="1">
      <alignment horizontal="center" vertical="top"/>
    </xf>
    <xf numFmtId="170" fontId="24" fillId="0" borderId="26" xfId="41" applyNumberFormat="1" applyFont="1" applyFill="1" applyBorder="1" applyAlignment="1">
      <alignment horizontal="right" vertical="top"/>
    </xf>
    <xf numFmtId="170" fontId="25" fillId="0" borderId="11" xfId="41" applyNumberFormat="1" applyFont="1" applyFill="1" applyBorder="1" applyAlignment="1">
      <alignment horizontal="center" vertical="top"/>
    </xf>
    <xf numFmtId="170" fontId="24" fillId="0" borderId="42" xfId="41" applyNumberFormat="1" applyFont="1" applyFill="1" applyBorder="1" applyAlignment="1">
      <alignment horizontal="right" vertical="top"/>
    </xf>
    <xf numFmtId="170" fontId="24" fillId="0" borderId="33" xfId="41" applyNumberFormat="1" applyFont="1" applyFill="1" applyBorder="1" applyAlignment="1">
      <alignment horizontal="center" vertical="top" wrapText="1"/>
    </xf>
    <xf numFmtId="9" fontId="24" fillId="0" borderId="13" xfId="42" applyFont="1" applyFill="1" applyBorder="1" applyAlignment="1">
      <alignment horizontal="right" vertical="top" wrapText="1"/>
    </xf>
    <xf numFmtId="170" fontId="25" fillId="0" borderId="13" xfId="41" applyNumberFormat="1" applyFont="1" applyFill="1" applyBorder="1" applyAlignment="1">
      <alignment horizontal="right" vertical="top"/>
    </xf>
    <xf numFmtId="170" fontId="25" fillId="0" borderId="23" xfId="41" applyNumberFormat="1" applyFont="1" applyFill="1" applyBorder="1" applyAlignment="1">
      <alignment horizontal="right" vertical="top"/>
    </xf>
    <xf numFmtId="170" fontId="25" fillId="0" borderId="9" xfId="41" applyNumberFormat="1" applyFont="1" applyFill="1" applyBorder="1" applyAlignment="1">
      <alignment horizontal="right" vertical="top"/>
    </xf>
    <xf numFmtId="170" fontId="24" fillId="0" borderId="36" xfId="41" applyNumberFormat="1" applyFont="1" applyFill="1" applyBorder="1" applyAlignment="1">
      <alignment horizontal="center" vertical="top" wrapText="1"/>
    </xf>
    <xf numFmtId="9" fontId="24" fillId="0" borderId="12" xfId="42" applyFont="1" applyFill="1" applyBorder="1" applyAlignment="1">
      <alignment horizontal="right" vertical="top" wrapText="1"/>
    </xf>
    <xf numFmtId="9" fontId="24" fillId="0" borderId="37" xfId="42" applyFont="1" applyFill="1" applyBorder="1" applyAlignment="1">
      <alignment vertical="top" wrapText="1"/>
    </xf>
    <xf numFmtId="170" fontId="25" fillId="0" borderId="12" xfId="41" applyNumberFormat="1" applyFont="1" applyFill="1" applyBorder="1" applyAlignment="1">
      <alignment horizontal="right" vertical="top"/>
    </xf>
    <xf numFmtId="170" fontId="25" fillId="0" borderId="27" xfId="41" applyNumberFormat="1" applyFont="1" applyFill="1" applyBorder="1" applyAlignment="1">
      <alignment horizontal="right" vertical="top"/>
    </xf>
    <xf numFmtId="170" fontId="25" fillId="0" borderId="11" xfId="41" applyNumberFormat="1" applyFont="1" applyFill="1" applyBorder="1" applyAlignment="1">
      <alignment horizontal="right" vertical="top"/>
    </xf>
    <xf numFmtId="170" fontId="29" fillId="0" borderId="16" xfId="41" applyNumberFormat="1" applyFont="1" applyFill="1" applyBorder="1" applyAlignment="1">
      <alignment horizontal="right" vertical="top"/>
    </xf>
    <xf numFmtId="170" fontId="26" fillId="0" borderId="21" xfId="41" applyNumberFormat="1" applyFont="1" applyFill="1" applyBorder="1" applyAlignment="1">
      <alignment horizontal="right" vertical="top"/>
    </xf>
    <xf numFmtId="170" fontId="29" fillId="0" borderId="3" xfId="41" applyNumberFormat="1" applyFont="1" applyFill="1" applyBorder="1" applyAlignment="1">
      <alignment horizontal="right" vertical="top"/>
    </xf>
    <xf numFmtId="170" fontId="26" fillId="0" borderId="28" xfId="41" applyNumberFormat="1" applyFont="1" applyFill="1" applyBorder="1" applyAlignment="1">
      <alignment horizontal="right" vertical="top"/>
    </xf>
    <xf numFmtId="170" fontId="29" fillId="0" borderId="39" xfId="41" applyNumberFormat="1" applyFont="1" applyFill="1" applyBorder="1" applyAlignment="1">
      <alignment horizontal="right" vertical="top"/>
    </xf>
  </cellXfs>
  <cellStyles count="43">
    <cellStyle name="%" xfId="3"/>
    <cellStyle name="% 2" xfId="4"/>
    <cellStyle name="20% - Accent2 2" xfId="25"/>
    <cellStyle name="20% - Accent5 2" xfId="26"/>
    <cellStyle name="Accent4 2" xfId="27"/>
    <cellStyle name="CALC Amount Total" xfId="28"/>
    <cellStyle name="Comma" xfId="41" builtinId="3"/>
    <cellStyle name="Comma 2" xfId="2"/>
    <cellStyle name="Comma 2 2" xfId="29"/>
    <cellStyle name="Comma 3" xfId="5"/>
    <cellStyle name="Comma 3 2" xfId="6"/>
    <cellStyle name="Currency 2" xfId="7"/>
    <cellStyle name="Euro" xfId="8"/>
    <cellStyle name="Euro 2" xfId="9"/>
    <cellStyle name="Hyperlink 2" xfId="10"/>
    <cellStyle name="MComment" xfId="11"/>
    <cellStyle name="MDate" xfId="12"/>
    <cellStyle name="MDate 2" xfId="13"/>
    <cellStyle name="MInput" xfId="14"/>
    <cellStyle name="MInput 2" xfId="15"/>
    <cellStyle name="MSectionHeading" xfId="16"/>
    <cellStyle name="MSSectionHeading" xfId="17"/>
    <cellStyle name="Normal" xfId="0" builtinId="0"/>
    <cellStyle name="Normal 2" xfId="1"/>
    <cellStyle name="Normal 2 2" xfId="18"/>
    <cellStyle name="Normal 2 3" xfId="19"/>
    <cellStyle name="Normal 3" xfId="20"/>
    <cellStyle name="Normal 3 2" xfId="30"/>
    <cellStyle name="Normal 4" xfId="21"/>
    <cellStyle name="Normal 5" xfId="31"/>
    <cellStyle name="Normal 6" xfId="32"/>
    <cellStyle name="Normal 7" xfId="33"/>
    <cellStyle name="Note 2" xfId="22"/>
    <cellStyle name="Percent" xfId="42" builtinId="5"/>
    <cellStyle name="Percent 2" xfId="23"/>
    <cellStyle name="SAPBEXaggData" xfId="34"/>
    <cellStyle name="SAPBEXaggItem" xfId="35"/>
    <cellStyle name="SAPBEXchaText" xfId="36"/>
    <cellStyle name="SAPBEXHLevel2" xfId="37"/>
    <cellStyle name="SAPBEXItemHeader" xfId="38"/>
    <cellStyle name="SAPBEXstdData" xfId="39"/>
    <cellStyle name="SAPBEXstdItem" xfId="24"/>
    <cellStyle name="SAPBEXstdItem 2" xfId="40"/>
  </cellStyles>
  <dxfs count="4">
    <dxf>
      <font>
        <color theme="0"/>
      </font>
    </dxf>
    <dxf>
      <font>
        <color theme="0"/>
      </font>
    </dxf>
    <dxf>
      <font>
        <color theme="0"/>
      </font>
    </dxf>
    <dxf>
      <font>
        <color theme="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pivotCacheDefinition" Target="pivotCache/pivotCacheDefinition1.xml"/><Relationship Id="rId10" Type="http://schemas.openxmlformats.org/officeDocument/2006/relationships/externalLink" Target="externalLinks/externalLink6.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e\Treasury\Treman\GLA%2520Settlement\Final\capital%2520finance%2520illustration%2520%2520-%2520final.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inance\Capital%2520&amp;%2520Fixed%2520Assets\2014-15\Fixed%2520Assets\Disposals\%23GLAP%20Sales\Development%20Stock%20Sales%20income%20as%20at%20P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520and%2520Settings\dwilson\Local%2520Settings\Temporary%2520Internet%2520Files\Content.Outlook\SI80OOTY\London%2520Baseline%2520Settin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520and%2520Settings\Editzel\Local%2520Settings\Temporary%2520Internet%2520Files\OLKB9\LDALIVE-%234190537-v2-LDA_Financial_Statements_Model_IFRS_2010-11_v0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wstewart\AppData\Local\Microsoft\Windows\Temporary%2520Internet%2520Files\Content.Outlook\UI68JGNP\hca.local\wa\FC\Finance\Share\Excel\Accounts%25202010\HCA\Capital%2520Analysis\Mar%25202010%2520-%2520Working%2520Analysis%2520File_2804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ll%2520HQ%2520Departments\Finance\Strategic%2520Finance\FINANCIAL%2520PLANNING\2012-13\Business%2520Group%2520Returns\Reports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520and%2520Settings\Editzel\Local%2520Settings\Temporary%2520Internet%2520Files\OLKB9\LDALIVE-%234238170-v1-IFRS_Opening_Balance_Sheet_01-04-09_v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MSOFFICE\EXCEL\NWBMODE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wstewart\AppData\Local\Microsoft\Windows\Temporary%2520Internet%2520Files\Content.Outlook\UI68JGNP\Hca.local\wa\FC\Finance\Share\Excel\Accounts%25202011\Stock%25202011%2520former%2520URA\URA%2520development%2520assets%25202010-1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520and%2520Settings\edeo\Local%2520Settings\Temporary%2520Internet%2520Files\OLK101\file:\C:\C\Documents%2520and%2520Settings\Matthew%2520gunn\Local%2520Settings\Temporary%2520Internet%2520Files\OLK3F\LDALIVE-%233895167-v4-Corporate_set_at_9_Sep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t Register"/>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 Receipts P15"/>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ual Spend"/>
      <sheetName val="datasheet"/>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ings"/>
      <sheetName val="Global Assumptions"/>
      <sheetName val="IFRS Adjusted TB's"/>
      <sheetName val="UK GAAP Adjs"/>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ea Lookup"/>
      <sheetName val="Lookup"/>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ial Balance UK GAAP adj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1"/>
      <sheetName val="Model 2"/>
      <sheetName val="Lease Costs"/>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RA Area Lookup"/>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2387.445907754627" createdVersion="4" refreshedVersion="4" minRefreshableVersion="3" recordCount="47">
  <cacheSource type="worksheet">
    <worksheetSource ref="A2:R49" sheet="Sheet1"/>
  </cacheSource>
  <cacheFields count="18">
    <cacheField name="date in contract" numFmtId="14">
      <sharedItems containsSemiMixedTypes="0" containsNonDate="0" containsDate="1" containsString="0" minDate="2012-05-31T00:00:00" maxDate="2015-12-02T00:00:00"/>
    </cacheField>
    <cacheField name="Quarter" numFmtId="0">
      <sharedItems containsSemiMixedTypes="0" containsString="0" containsNumber="1" containsInteger="1" minValue="1" maxValue="4"/>
    </cacheField>
    <cacheField name="financial year (in contract)" numFmtId="0">
      <sharedItems containsSemiMixedTypes="0" containsString="0" containsNumber="1" containsInteger="1" minValue="2012" maxValue="2015" count="4">
        <n v="2012"/>
        <n v="2015"/>
        <n v="2013"/>
        <n v="2014"/>
      </sharedItems>
    </cacheField>
    <cacheField name="Quarter/Yr" numFmtId="0">
      <sharedItems/>
    </cacheField>
    <cacheField name="comments" numFmtId="0">
      <sharedItems containsBlank="1"/>
    </cacheField>
    <cacheField name="Team" numFmtId="0">
      <sharedItems/>
    </cacheField>
    <cacheField name="GDV" numFmtId="0">
      <sharedItems containsString="0" containsBlank="1" containsNumber="1" minValue="7.5" maxValue="1226"/>
    </cacheField>
    <cacheField name="HIG status paper" numFmtId="0">
      <sharedItems containsBlank="1"/>
    </cacheField>
    <cacheField name="HIG List" numFmtId="0">
      <sharedItems containsString="0" containsBlank="1" containsNumber="1" containsInteger="1" minValue="0" maxValue="2"/>
    </cacheField>
    <cacheField name="notes" numFmtId="0">
      <sharedItems containsBlank="1"/>
    </cacheField>
    <cacheField name="date of contract signed (new)" numFmtId="0">
      <sharedItems containsDate="1" containsBlank="1" containsMixedTypes="1" minDate="2014-06-19T00:00:00" maxDate="2014-10-01T00:00:00"/>
    </cacheField>
    <cacheField name="Project" numFmtId="0">
      <sharedItems count="23">
        <s v="Chequers Corner"/>
        <s v="Beam Reach 8"/>
        <s v="Silvertown Way"/>
        <s v="White Hart Triangle"/>
        <s v="Royals Business Park"/>
        <s v="Silvertown Quays"/>
        <s v="Thames Barrier Park"/>
        <s v="Royal Albert Basin"/>
        <s v="CIQ"/>
        <s v="London Sustainable Industrial Park"/>
        <s v="Rainham Interchange site"/>
        <s v="21 The Broadway"/>
        <s v="Lymington Fields"/>
        <s v="Newington Butts"/>
        <s v="Catford Stadium"/>
        <s v="Eldonwall Industrial Estate"/>
        <s v="St Clements Hospital"/>
        <s v="Cane Hill Hospital"/>
        <s v="5-13 Roseberry Place"/>
        <s v="Amberley House"/>
        <s v="Captain Cook Public House"/>
        <s v="5 Limeharbour"/>
        <s v="Maskell 1"/>
      </sharedItems>
    </cacheField>
    <cacheField name="Borough" numFmtId="0">
      <sharedItems containsBlank="1"/>
    </cacheField>
    <cacheField name="Unique Asset ID" numFmtId="0">
      <sharedItems containsBlank="1" containsMixedTypes="1" containsNumber="1" minValue="0.5714285714285714" maxValue="0.5714285714285714"/>
    </cacheField>
    <cacheField name="Holding Name" numFmtId="0">
      <sharedItems count="35">
        <s v="Chequers Corner "/>
        <s v="Beam Reach 8"/>
        <s v="Silvertown Way"/>
        <s v="White Hart Triangle"/>
        <s v="Royals Business Park"/>
        <s v="Charles Street "/>
        <s v="Pontoon Dock"/>
        <s v="Silvertown Quays "/>
        <s v="Gallions Quarter "/>
        <s v="CIQ Phase 2  "/>
        <s v="LSIP South"/>
        <s v="LSIP North"/>
        <s v="Rainham Interchange site"/>
        <s v="21 The Broadway"/>
        <s v="Lymington Fields, Access"/>
        <s v="Lymington Fields, Phase 1B"/>
        <s v="Lymington Fields, Phase 2"/>
        <s v="Lymington Fields, Safeguarded Land (School)"/>
        <s v="London Park Hotel"/>
        <s v="Off Churchyard Road"/>
        <s v="Off Doggett Rd &amp; Catford Hill"/>
        <s v="Adenmore Road Ex Catford Stadium"/>
        <s v=" Whalebone Lane"/>
        <s v="St Clements Hospital"/>
        <s v="Cane Hill Hospital, South Development Zone"/>
        <s v="Cane Hill Hospital, Detailed Application Area"/>
        <s v="Cane Hill Hospital, Hill Development Zone"/>
        <s v="Cane Hill Hospital, Gateway Development Zone"/>
        <s v="Cane Hill Hospital, Auxiliary Land"/>
        <s v="5-13 Roseberry Place"/>
        <s v="Amberley House"/>
        <s v="Gallions Park"/>
        <s v="Captain Cook Public House"/>
        <s v="5 Limeharbour"/>
        <s v="Maskell 1"/>
      </sharedItems>
    </cacheField>
    <cacheField name="Sub Unit" numFmtId="0">
      <sharedItems containsBlank="1" count="26">
        <s v="Land Strip 1"/>
        <s v="Land Strip 2"/>
        <s v="Plot 5"/>
        <s v="Plot 11 (previously Plot 3&amp; part of Plot 2)"/>
        <s v="Plot 12 (previously part of Plot 2)"/>
        <s v="Plot 13 (previously part of Plot 2)"/>
        <s v=" "/>
        <s v="Plot D"/>
        <s v="Plot F"/>
        <s v="Reserved Land"/>
        <s v="Royal Albert Dock"/>
        <s v="Compressor House &amp; Land"/>
        <s v="Hotel Site (Plot 3)"/>
        <s v="Plot 4"/>
        <m/>
        <s v="Plot 7a"/>
        <s v="Plot 2"/>
        <s v="Infrastructure"/>
        <s v="Lymington Fields"/>
        <s v="86-88 Newington Butts"/>
        <s v="Supplementary Land At Newington"/>
        <s v="Network Rail Site"/>
        <s v="Catford Stadium"/>
        <s v="Eldonwall Industrial Estate"/>
        <s v="St Clements Hospital"/>
        <s v="Cane Hill Hospital"/>
      </sharedItems>
    </cacheField>
    <cacheField name="Tenure" numFmtId="0">
      <sharedItems containsBlank="1"/>
    </cacheField>
    <cacheField name="Site Area (Ha)" numFmtId="0">
      <sharedItems containsSemiMixedTypes="0" containsString="0" containsNumber="1" minValue="2.9184999999999999E-2" maxValue="52.93370000000000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7">
  <r>
    <d v="2013-03-31T00:00:00"/>
    <n v="4"/>
    <x v="0"/>
    <s v="2012 4"/>
    <s v="was pre 2012 - put back to 12/13"/>
    <s v="SPP"/>
    <n v="10"/>
    <s v="Chequers Corner"/>
    <n v="2"/>
    <m/>
    <m/>
    <x v="0"/>
    <s v="Barking and Dagenham"/>
    <s v="03/002/0002"/>
    <x v="0"/>
    <x v="0"/>
    <s v="FH"/>
    <n v="2.9184999999999999E-2"/>
  </r>
  <r>
    <d v="2013-03-31T00:00:00"/>
    <n v="4"/>
    <x v="0"/>
    <s v="2012 4"/>
    <s v="was pre 2012 - put back to 12/13"/>
    <s v="SPP"/>
    <m/>
    <s v="Chequers Corner"/>
    <n v="2"/>
    <m/>
    <m/>
    <x v="0"/>
    <s v="Barking and Dagenham"/>
    <s v="03/002/0003"/>
    <x v="0"/>
    <x v="1"/>
    <s v="FH"/>
    <n v="3.1864000000000003E-2"/>
  </r>
  <r>
    <d v="2015-09-30T00:00:00"/>
    <n v="2"/>
    <x v="1"/>
    <s v="2015 2"/>
    <m/>
    <s v="SPP"/>
    <m/>
    <s v="Beam Reach 8, Rainham"/>
    <n v="1"/>
    <s v="disposal to - MJF"/>
    <s v="exchanged 5th April"/>
    <x v="1"/>
    <s v="Havering"/>
    <s v="03/012/0005"/>
    <x v="1"/>
    <x v="2"/>
    <s v="FH"/>
    <n v="0.51390000000000002"/>
  </r>
  <r>
    <d v="2013-12-04T00:00:00"/>
    <n v="3"/>
    <x v="2"/>
    <s v="2013 3"/>
    <m/>
    <s v="SPP"/>
    <m/>
    <s v="Beam Reach 8, Rainham"/>
    <n v="1"/>
    <s v="disposed - Hoffman Thornwood"/>
    <d v="2014-06-19T00:00:00"/>
    <x v="1"/>
    <s v="Havering"/>
    <s v="03/012/0011"/>
    <x v="1"/>
    <x v="3"/>
    <s v="FH"/>
    <n v="1.3803000000000001"/>
  </r>
  <r>
    <d v="2014-06-19T00:00:00"/>
    <n v="1"/>
    <x v="3"/>
    <s v="2014 1"/>
    <m/>
    <s v="SPP"/>
    <m/>
    <s v="Beam Reach 8, Rainham"/>
    <n v="1"/>
    <s v="disposed - H Smith Group"/>
    <d v="2014-09-30T00:00:00"/>
    <x v="1"/>
    <s v="Havering"/>
    <s v="03/012/0012"/>
    <x v="1"/>
    <x v="4"/>
    <s v="FH"/>
    <n v="0.5464"/>
  </r>
  <r>
    <d v="2015-03-31T00:00:00"/>
    <n v="4"/>
    <x v="3"/>
    <s v="2014 4"/>
    <s v="disposed - Countrywide electrical"/>
    <s v="SPP"/>
    <m/>
    <s v="Beam Reach 8, Rainham"/>
    <n v="1"/>
    <s v="disposed - Countrywide electrical"/>
    <d v="2014-09-30T00:00:00"/>
    <x v="1"/>
    <s v="Havering"/>
    <s v="03/012/0013"/>
    <x v="1"/>
    <x v="5"/>
    <s v="FH"/>
    <n v="0.60263999999999995"/>
  </r>
  <r>
    <d v="2015-06-26T00:00:00"/>
    <n v="1"/>
    <x v="1"/>
    <s v="2015 1"/>
    <s v="Galliford Try"/>
    <s v="SPP"/>
    <m/>
    <s v="Silvertown Way"/>
    <n v="1"/>
    <s v="Signed"/>
    <m/>
    <x v="2"/>
    <s v="Newham"/>
    <s v="04/002"/>
    <x v="2"/>
    <x v="6"/>
    <s v="FH"/>
    <n v="2.5628470000000001"/>
  </r>
  <r>
    <d v="2015-09-15T00:00:00"/>
    <n v="2"/>
    <x v="1"/>
    <s v="2015 2"/>
    <s v="Crossrail"/>
    <s v="SPP"/>
    <m/>
    <s v="White Hart Triangle"/>
    <n v="1"/>
    <s v="not happened"/>
    <m/>
    <x v="3"/>
    <s v="Greenwich"/>
    <s v="04/028/0002"/>
    <x v="3"/>
    <x v="7"/>
    <s v="FH"/>
    <n v="1.2157770000000001"/>
  </r>
  <r>
    <d v="2015-09-15T00:00:00"/>
    <n v="2"/>
    <x v="1"/>
    <s v="2015 2"/>
    <s v="Crossrail"/>
    <s v="SPP"/>
    <m/>
    <s v="White Hart Triangle"/>
    <n v="1"/>
    <s v="not happened"/>
    <m/>
    <x v="3"/>
    <s v="Greenwich"/>
    <s v="04/028/0004"/>
    <x v="3"/>
    <x v="8"/>
    <s v="FH"/>
    <n v="2.2884899999999999"/>
  </r>
  <r>
    <d v="2015-09-15T00:00:00"/>
    <n v="2"/>
    <x v="1"/>
    <s v="2015 2"/>
    <s v="Crossrail"/>
    <s v="SPP"/>
    <m/>
    <s v="White Hart Triangle"/>
    <n v="1"/>
    <s v="not happened"/>
    <m/>
    <x v="3"/>
    <s v="Greenwich"/>
    <s v="04/028/0005"/>
    <x v="3"/>
    <x v="9"/>
    <s v="FH"/>
    <n v="0.91827300000000001"/>
  </r>
  <r>
    <d v="2013-05-15T00:00:00"/>
    <n v="1"/>
    <x v="2"/>
    <s v="2013 1"/>
    <s v="RAD"/>
    <s v="SPP"/>
    <m/>
    <s v="Royal Docks - Royal Albert Dock"/>
    <n v="1"/>
    <m/>
    <m/>
    <x v="4"/>
    <s v="Newham"/>
    <s v="08/005/0001"/>
    <x v="4"/>
    <x v="10"/>
    <s v="FH"/>
    <n v="12.321730000000001"/>
  </r>
  <r>
    <d v="2013-05-15T00:00:00"/>
    <n v="1"/>
    <x v="2"/>
    <s v="2013 1"/>
    <s v="RAD"/>
    <s v="SPP"/>
    <n v="1039.4100000000001"/>
    <s v="Royal Docks - Royal Albert Dock"/>
    <n v="1"/>
    <m/>
    <m/>
    <x v="4"/>
    <s v="Newham"/>
    <s v="08/005/0004"/>
    <x v="4"/>
    <x v="11"/>
    <s v="FH"/>
    <n v="1.4754879999999999"/>
  </r>
  <r>
    <d v="2012-05-31T00:00:00"/>
    <n v="1"/>
    <x v="0"/>
    <s v="2012 1"/>
    <s v="plot 2.3"/>
    <s v="SPP"/>
    <m/>
    <s v="Royals Business Park Plots 3"/>
    <n v="1"/>
    <m/>
    <m/>
    <x v="4"/>
    <s v="Newham"/>
    <s v="08/005/0007"/>
    <x v="4"/>
    <x v="12"/>
    <s v="FH"/>
    <n v="0.58765599999999996"/>
  </r>
  <r>
    <d v="2013-05-15T00:00:00"/>
    <n v="1"/>
    <x v="2"/>
    <s v="2013 1"/>
    <s v="RAD"/>
    <s v="SPP"/>
    <m/>
    <s v="Royal Docks - Royal Albert Dock"/>
    <n v="1"/>
    <m/>
    <m/>
    <x v="4"/>
    <s v="Newham"/>
    <s v="08/005/0008"/>
    <x v="4"/>
    <x v="13"/>
    <s v="FH"/>
    <n v="0.64235299999999995"/>
  </r>
  <r>
    <d v="2013-05-01T00:00:00"/>
    <n v="1"/>
    <x v="2"/>
    <s v="2013 1"/>
    <s v="CPO site"/>
    <s v="SPP"/>
    <m/>
    <s v="Royal Docks - Silvertown Quays"/>
    <n v="1"/>
    <m/>
    <m/>
    <x v="5"/>
    <s v="Newham"/>
    <s v="08/010"/>
    <x v="5"/>
    <x v="6"/>
    <s v="FH"/>
    <n v="4.8874649999999997"/>
  </r>
  <r>
    <d v="2015-03-31T00:00:00"/>
    <n v="4"/>
    <x v="3"/>
    <s v="2014 4"/>
    <s v="signed contract with Bouygues "/>
    <s v="SPP"/>
    <m/>
    <s v="Thames Barrier Park"/>
    <n v="2"/>
    <s v="was part of Thames Barrier Park"/>
    <m/>
    <x v="6"/>
    <s v="Newham"/>
    <n v="0.5714285714285714"/>
    <x v="6"/>
    <x v="14"/>
    <s v="FH"/>
    <n v="0.68620799999999993"/>
  </r>
  <r>
    <d v="2013-05-01T00:00:00"/>
    <n v="1"/>
    <x v="2"/>
    <s v="2013 1"/>
    <s v="STQ"/>
    <s v="SPP"/>
    <n v="1226"/>
    <s v="Royal Docks - Silvertown Quays"/>
    <n v="1"/>
    <m/>
    <m/>
    <x v="5"/>
    <s v="Newham"/>
    <s v="08/016"/>
    <x v="7"/>
    <x v="6"/>
    <s v="FH"/>
    <n v="16.23817"/>
  </r>
  <r>
    <d v="2013-03-31T00:00:00"/>
    <n v="4"/>
    <x v="0"/>
    <s v="2012 4"/>
    <m/>
    <s v="SPP"/>
    <n v="147.62"/>
    <s v="Gallions Quarter - Albert Basin Housing Delivery"/>
    <n v="1"/>
    <m/>
    <m/>
    <x v="7"/>
    <s v="Newham"/>
    <s v="08/022"/>
    <x v="8"/>
    <x v="6"/>
    <s v="FH"/>
    <n v="3.2965200000000001"/>
  </r>
  <r>
    <d v="2013-05-31T00:00:00"/>
    <n v="1"/>
    <x v="2"/>
    <s v="2013 1"/>
    <m/>
    <s v="North East "/>
    <n v="44.3"/>
    <s v="Creative Industries Quarter"/>
    <n v="1"/>
    <m/>
    <m/>
    <x v="8"/>
    <s v="Barking and Dagenham"/>
    <s v="09/002/0002"/>
    <x v="9"/>
    <x v="6"/>
    <s v="FH"/>
    <n v="0.38306600000000002"/>
  </r>
  <r>
    <d v="2013-03-31T00:00:00"/>
    <n v="4"/>
    <x v="0"/>
    <s v="2012 4"/>
    <s v="TEG"/>
    <s v="SPP"/>
    <m/>
    <s v="London Sustainable Industries Park, Dagenham Dock"/>
    <n v="2"/>
    <m/>
    <m/>
    <x v="9"/>
    <s v="Barking and Dagenham"/>
    <s v="09/009/0001"/>
    <x v="10"/>
    <x v="15"/>
    <s v="FH"/>
    <n v="2.2250459999999999"/>
  </r>
  <r>
    <d v="2014-12-10T00:00:00"/>
    <n v="3"/>
    <x v="3"/>
    <s v="2014 3"/>
    <s v="Chinook signed on 10/12/14. Agreement to lease signed 31/3/11 legal entity is Thames Gateway Waste to Energy Ltd"/>
    <s v="SPP"/>
    <m/>
    <s v="London Sustainable Industries Park, Dagenham Dock"/>
    <n v="2"/>
    <m/>
    <m/>
    <x v="9"/>
    <s v="Barking and Dagenham"/>
    <s v="09/010/0002"/>
    <x v="11"/>
    <x v="16"/>
    <s v="FH"/>
    <n v="3.4307129999999999"/>
  </r>
  <r>
    <d v="2015-12-01T00:00:00"/>
    <n v="3"/>
    <x v="1"/>
    <s v="2015 3"/>
    <s v="SARIA (prev. PDM) under offer"/>
    <s v="SPP"/>
    <m/>
    <s v="London Sustainable Industries Park, Dagenham Dock"/>
    <n v="1"/>
    <m/>
    <m/>
    <x v="9"/>
    <s v="Barking and Dagenham"/>
    <s v="09/010/0005"/>
    <x v="11"/>
    <x v="2"/>
    <s v="FH"/>
    <n v="2.7299099999999998"/>
  </r>
  <r>
    <d v="2013-03-31T00:00:00"/>
    <n v="4"/>
    <x v="0"/>
    <s v="2012 4"/>
    <s v="LSIP South infrastructure area"/>
    <s v="SPP"/>
    <m/>
    <m/>
    <m/>
    <s v="included within 12/13 KPI data"/>
    <m/>
    <x v="9"/>
    <m/>
    <m/>
    <x v="10"/>
    <x v="17"/>
    <s v="FH"/>
    <n v="3"/>
  </r>
  <r>
    <d v="2013-09-01T00:00:00"/>
    <n v="2"/>
    <x v="2"/>
    <s v="2013 2"/>
    <s v="16 units"/>
    <s v="North East "/>
    <n v="11.5"/>
    <s v="Rainham Library, The Broadway and Primary School"/>
    <n v="1"/>
    <m/>
    <m/>
    <x v="10"/>
    <s v="Havering"/>
    <s v="09/012"/>
    <x v="12"/>
    <x v="6"/>
    <s v="FH"/>
    <n v="0.339866"/>
  </r>
  <r>
    <d v="2015-03-27T00:00:00"/>
    <n v="4"/>
    <x v="3"/>
    <s v="2014 4"/>
    <s v="60 units"/>
    <s v="North East "/>
    <m/>
    <s v="Rainham Library, The Broadway and Primary School"/>
    <n v="1"/>
    <s v="contract signed"/>
    <m/>
    <x v="11"/>
    <s v="Havering"/>
    <s v="09/013"/>
    <x v="13"/>
    <x v="6"/>
    <s v="FH"/>
    <n v="9.8664000000000002E-2"/>
  </r>
  <r>
    <d v="2013-04-03T00:00:00"/>
    <n v="1"/>
    <x v="2"/>
    <s v="2013 1"/>
    <s v="LF access rd included in disposal agreement"/>
    <s v="North East "/>
    <n v="63.67"/>
    <s v="Lymington Fields, Dagenham"/>
    <n v="1"/>
    <m/>
    <m/>
    <x v="12"/>
    <s v="Barking and Dagenham"/>
    <s v="10/00000560"/>
    <x v="14"/>
    <x v="18"/>
    <s v="FH"/>
    <n v="0.61487499999999995"/>
  </r>
  <r>
    <d v="2013-04-03T00:00:00"/>
    <n v="1"/>
    <x v="2"/>
    <s v="2013 1"/>
    <s v="LF access rd included in disposal agreement"/>
    <s v="North East "/>
    <n v="63.67"/>
    <s v="Lymington Fields, Dagenham"/>
    <n v="1"/>
    <m/>
    <m/>
    <x v="12"/>
    <s v="Barking and Dagenham"/>
    <s v="10/00000560"/>
    <x v="15"/>
    <x v="18"/>
    <s v="FH"/>
    <n v="2.2083599999999999"/>
  </r>
  <r>
    <d v="2013-04-03T00:00:00"/>
    <n v="1"/>
    <x v="2"/>
    <s v="2013 1"/>
    <s v="LF access rd included in disposal agreement"/>
    <s v="North East "/>
    <n v="63.67"/>
    <s v="Lymington Fields, Dagenham"/>
    <n v="1"/>
    <m/>
    <m/>
    <x v="12"/>
    <s v="Barking and Dagenham"/>
    <s v="10/00000560"/>
    <x v="16"/>
    <x v="18"/>
    <s v="FH"/>
    <n v="3.96794"/>
  </r>
  <r>
    <d v="2013-04-03T00:00:00"/>
    <n v="1"/>
    <x v="2"/>
    <s v="2013 1"/>
    <s v="LF access rd included in disposal agreement"/>
    <s v="North East "/>
    <n v="63.67"/>
    <s v="Lymington Fields, Dagenham"/>
    <n v="1"/>
    <m/>
    <m/>
    <x v="12"/>
    <s v="Barking and Dagenham"/>
    <s v="10/00000560"/>
    <x v="17"/>
    <x v="18"/>
    <s v="FH"/>
    <n v="1.87222"/>
  </r>
  <r>
    <d v="2014-02-10T00:00:00"/>
    <n v="4"/>
    <x v="2"/>
    <s v="2013 4"/>
    <m/>
    <s v="South"/>
    <n v="135"/>
    <s v="Newington Butts, Elephant &amp; Castle, (London 360)"/>
    <n v="1"/>
    <m/>
    <m/>
    <x v="13"/>
    <s v="Southwark"/>
    <s v="10/00000566"/>
    <x v="18"/>
    <x v="19"/>
    <s v="FH"/>
    <n v="0.42812"/>
  </r>
  <r>
    <d v="2014-02-10T00:00:00"/>
    <n v="4"/>
    <x v="2"/>
    <s v="2013 4"/>
    <m/>
    <s v="South"/>
    <m/>
    <s v="Newington Butts, Elephant &amp; Castle, (London 360)"/>
    <n v="1"/>
    <m/>
    <m/>
    <x v="13"/>
    <s v="Lambeth"/>
    <s v="10/00000567"/>
    <x v="19"/>
    <x v="20"/>
    <s v="LLH"/>
    <n v="6.2299E-2"/>
  </r>
  <r>
    <d v="2013-05-01T00:00:00"/>
    <n v="1"/>
    <x v="2"/>
    <s v="2013 1"/>
    <s v="Catford"/>
    <s v="South"/>
    <m/>
    <s v="Catford Greyhound Stadium, Catford"/>
    <n v="1"/>
    <m/>
    <m/>
    <x v="14"/>
    <s v="Lewisham"/>
    <s v="10/00000569"/>
    <x v="20"/>
    <x v="21"/>
    <s v="FH"/>
    <n v="1.467713"/>
  </r>
  <r>
    <d v="2013-05-01T00:00:00"/>
    <n v="1"/>
    <x v="2"/>
    <s v="2013 1"/>
    <s v="Catford"/>
    <s v="South"/>
    <n v="116"/>
    <s v="Catford Greyhound Stadium, Catford"/>
    <n v="1"/>
    <m/>
    <m/>
    <x v="14"/>
    <s v="Lewisham"/>
    <s v="10/00000562"/>
    <x v="21"/>
    <x v="22"/>
    <s v="FH"/>
    <n v="2.2642519999999999"/>
  </r>
  <r>
    <d v="2015-03-26T00:00:00"/>
    <n v="4"/>
    <x v="3"/>
    <s v="2014 4"/>
    <s v="LBBD - land to build a school"/>
    <s v="North East "/>
    <m/>
    <s v="Whale Bone Lane South, "/>
    <n v="1"/>
    <s v="contract signed"/>
    <m/>
    <x v="15"/>
    <s v="Barking and Dagenham"/>
    <s v="10/00000592"/>
    <x v="22"/>
    <x v="23"/>
    <s v="FH"/>
    <n v="0.85869700000000004"/>
  </r>
  <r>
    <d v="2015-03-26T00:00:00"/>
    <n v="4"/>
    <x v="3"/>
    <s v="2014 4"/>
    <s v="LBBD - land to build a school"/>
    <s v="North East "/>
    <m/>
    <s v="Whale Bone Lane South, "/>
    <n v="1"/>
    <s v="contract signed"/>
    <m/>
    <x v="15"/>
    <s v="Barking and Dagenham"/>
    <s v="10/00000592"/>
    <x v="22"/>
    <x v="23"/>
    <s v="FH"/>
    <n v="0.46274199999999999"/>
  </r>
  <r>
    <d v="2013-03-31T00:00:00"/>
    <n v="4"/>
    <x v="0"/>
    <s v="2012 4"/>
    <m/>
    <s v="North East "/>
    <n v="59"/>
    <s v="St Clements Hospital"/>
    <n v="1"/>
    <m/>
    <m/>
    <x v="16"/>
    <s v="Tower Hamlets"/>
    <s v="10/00003082"/>
    <x v="23"/>
    <x v="24"/>
    <s v="FH"/>
    <n v="1.849399"/>
  </r>
  <r>
    <d v="2013-03-31T00:00:00"/>
    <n v="4"/>
    <x v="0"/>
    <s v="2012 4"/>
    <m/>
    <s v="South"/>
    <n v="227"/>
    <s v="Cane Hill, Coulsdon"/>
    <n v="1"/>
    <m/>
    <m/>
    <x v="17"/>
    <s v="Croydon"/>
    <s v="10/HS600600"/>
    <x v="24"/>
    <x v="25"/>
    <s v="FH"/>
    <n v="11.899100000000001"/>
  </r>
  <r>
    <d v="2013-03-31T00:00:00"/>
    <n v="4"/>
    <x v="0"/>
    <s v="2012 4"/>
    <m/>
    <s v="South"/>
    <n v="227"/>
    <s v="Cane Hill, Coulsdon"/>
    <n v="1"/>
    <m/>
    <m/>
    <x v="17"/>
    <s v="Croydon"/>
    <s v="10/HS600600"/>
    <x v="25"/>
    <x v="25"/>
    <s v="FH"/>
    <n v="9.4855900000000002"/>
  </r>
  <r>
    <d v="2013-03-31T00:00:00"/>
    <n v="4"/>
    <x v="0"/>
    <s v="2012 4"/>
    <m/>
    <s v="South"/>
    <n v="227"/>
    <s v="Cane Hill, Coulsdon"/>
    <n v="1"/>
    <m/>
    <m/>
    <x v="17"/>
    <s v="Croydon"/>
    <s v="10/HS600600"/>
    <x v="26"/>
    <x v="25"/>
    <s v="FH"/>
    <n v="5.43065"/>
  </r>
  <r>
    <d v="2013-03-31T00:00:00"/>
    <n v="4"/>
    <x v="0"/>
    <s v="2012 4"/>
    <m/>
    <s v="South"/>
    <n v="227"/>
    <s v="Cane Hill, Coulsdon"/>
    <n v="1"/>
    <m/>
    <m/>
    <x v="17"/>
    <s v="Croydon"/>
    <s v="10/HS600600"/>
    <x v="27"/>
    <x v="25"/>
    <s v="FH"/>
    <n v="2.6081799999999999"/>
  </r>
  <r>
    <d v="2013-03-31T00:00:00"/>
    <n v="4"/>
    <x v="0"/>
    <s v="2012 4"/>
    <m/>
    <s v="South"/>
    <n v="227"/>
    <s v="Cane Hill, Coulsdon"/>
    <n v="1"/>
    <m/>
    <m/>
    <x v="17"/>
    <s v="Croydon"/>
    <s v="10/HS600600"/>
    <x v="28"/>
    <x v="25"/>
    <s v="FH"/>
    <n v="52.933700000000002"/>
  </r>
  <r>
    <d v="2013-03-31T00:00:00"/>
    <n v="4"/>
    <x v="0"/>
    <s v="2012 4"/>
    <m/>
    <s v="SPP"/>
    <n v="8.33"/>
    <s v="Dalston - Roseberry Place"/>
    <n v="1"/>
    <m/>
    <m/>
    <x v="18"/>
    <s v="Hackney"/>
    <s v="SOLD/RBP"/>
    <x v="29"/>
    <x v="14"/>
    <m/>
    <n v="3.5673900000000001E-2"/>
  </r>
  <r>
    <d v="2013-03-31T00:00:00"/>
    <n v="4"/>
    <x v="0"/>
    <s v="2012 4"/>
    <m/>
    <s v="North East "/>
    <n v="9.6"/>
    <s v="Amberley Residential, Rainham"/>
    <n v="1"/>
    <m/>
    <m/>
    <x v="19"/>
    <s v="Havering"/>
    <s v="09/011"/>
    <x v="30"/>
    <x v="14"/>
    <m/>
    <n v="3.0097200000000002"/>
  </r>
  <r>
    <d v="2014-03-30T00:00:00"/>
    <n v="4"/>
    <x v="2"/>
    <s v="2013 4"/>
    <s v="Porsche showroom"/>
    <s v="SPP"/>
    <n v="7.5"/>
    <s v="Gallions Park"/>
    <n v="1"/>
    <m/>
    <m/>
    <x v="7"/>
    <s v="Newham"/>
    <s v="08/030"/>
    <x v="31"/>
    <x v="14"/>
    <m/>
    <n v="1.1967399999999999"/>
  </r>
  <r>
    <d v="2013-03-31T00:00:00"/>
    <n v="4"/>
    <x v="0"/>
    <s v="2012 4"/>
    <m/>
    <s v="SPP"/>
    <m/>
    <s v="Excluded"/>
    <n v="0"/>
    <m/>
    <m/>
    <x v="20"/>
    <s v="Barking and Dagenham"/>
    <s v="SOLD/CC"/>
    <x v="32"/>
    <x v="14"/>
    <m/>
    <n v="0.128498"/>
  </r>
  <r>
    <d v="2014-01-31T00:00:00"/>
    <n v="4"/>
    <x v="2"/>
    <s v="2013 4"/>
    <m/>
    <s v="North East "/>
    <m/>
    <s v="5 Limeharbour"/>
    <n v="1"/>
    <m/>
    <m/>
    <x v="21"/>
    <s v="Tower Hamlets"/>
    <s v="10/00000284"/>
    <x v="33"/>
    <x v="14"/>
    <m/>
    <n v="0.19608"/>
  </r>
  <r>
    <d v="2014-08-05T00:00:00"/>
    <n v="2"/>
    <x v="3"/>
    <s v="2014 2"/>
    <s v="completed sale to Stolthaven"/>
    <s v="SPP"/>
    <m/>
    <s v="Maskell 1, Hindmans Way"/>
    <n v="1"/>
    <m/>
    <m/>
    <x v="22"/>
    <s v="Barking and Dagenham"/>
    <s v="03/019"/>
    <x v="34"/>
    <x v="14"/>
    <m/>
    <n v="1.7231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3" applyNumberFormats="0" applyBorderFormats="0" applyFontFormats="0" applyPatternFormats="0" applyAlignmentFormats="0" applyWidthHeightFormats="1" dataCaption="Values" updatedVersion="4" minRefreshableVersion="3" useAutoFormatting="1" itemPrintTitles="1" createdVersion="4" indent="0" compact="0" compactData="0" gridDropZones="1" multipleFieldFilters="0">
  <location ref="A3:J51" firstHeaderRow="2" firstDataRow="2" firstDataCol="4"/>
  <pivotFields count="18">
    <pivotField compact="0" numFmtId="14" outline="0" showAll="0"/>
    <pivotField compact="0" outline="0" showAll="0"/>
    <pivotField axis="axisRow" compact="0" outline="0" showAll="0" defaultSubtotal="0">
      <items count="4">
        <item x="0"/>
        <item x="2"/>
        <item x="3"/>
        <item x="1"/>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23">
        <item x="11"/>
        <item x="21"/>
        <item x="18"/>
        <item x="19"/>
        <item x="1"/>
        <item x="17"/>
        <item x="20"/>
        <item x="14"/>
        <item x="0"/>
        <item x="8"/>
        <item x="15"/>
        <item x="9"/>
        <item x="12"/>
        <item x="22"/>
        <item x="13"/>
        <item x="10"/>
        <item x="7"/>
        <item x="4"/>
        <item x="5"/>
        <item x="2"/>
        <item x="16"/>
        <item x="6"/>
        <item x="3"/>
      </items>
    </pivotField>
    <pivotField compact="0" outline="0" showAll="0"/>
    <pivotField compact="0" outline="0" showAll="0"/>
    <pivotField axis="axisRow" compact="0" outline="0" showAll="0">
      <items count="36">
        <item x="22"/>
        <item x="13"/>
        <item x="33"/>
        <item x="29"/>
        <item x="21"/>
        <item x="30"/>
        <item x="1"/>
        <item x="28"/>
        <item x="25"/>
        <item x="27"/>
        <item x="26"/>
        <item x="24"/>
        <item x="32"/>
        <item x="5"/>
        <item x="0"/>
        <item x="9"/>
        <item x="31"/>
        <item x="8"/>
        <item x="18"/>
        <item x="11"/>
        <item x="10"/>
        <item x="14"/>
        <item x="15"/>
        <item x="16"/>
        <item x="17"/>
        <item x="34"/>
        <item x="19"/>
        <item x="20"/>
        <item x="6"/>
        <item x="12"/>
        <item x="4"/>
        <item x="7"/>
        <item x="2"/>
        <item x="23"/>
        <item x="3"/>
        <item t="default"/>
      </items>
    </pivotField>
    <pivotField axis="axisRow" compact="0" outline="0" showAll="0" defaultSubtotal="0">
      <items count="26">
        <item x="6"/>
        <item x="19"/>
        <item x="25"/>
        <item x="22"/>
        <item x="11"/>
        <item x="23"/>
        <item x="12"/>
        <item x="17"/>
        <item x="0"/>
        <item x="1"/>
        <item x="18"/>
        <item x="21"/>
        <item x="3"/>
        <item x="4"/>
        <item x="5"/>
        <item x="16"/>
        <item x="13"/>
        <item x="2"/>
        <item x="15"/>
        <item x="7"/>
        <item x="8"/>
        <item x="9"/>
        <item x="10"/>
        <item x="24"/>
        <item x="20"/>
        <item x="14"/>
      </items>
    </pivotField>
    <pivotField compact="0" outline="0" showAll="0"/>
    <pivotField compact="0" outline="0" showAll="0"/>
  </pivotFields>
  <rowFields count="4">
    <field x="11"/>
    <field x="2"/>
    <field x="15"/>
    <field x="14"/>
  </rowFields>
  <rowItems count="47">
    <i>
      <x/>
      <x v="2"/>
      <x/>
      <x v="1"/>
    </i>
    <i>
      <x v="1"/>
      <x v="1"/>
      <x v="25"/>
      <x v="2"/>
    </i>
    <i>
      <x v="2"/>
      <x/>
      <x v="25"/>
      <x v="3"/>
    </i>
    <i>
      <x v="3"/>
      <x/>
      <x v="25"/>
      <x v="5"/>
    </i>
    <i>
      <x v="4"/>
      <x v="1"/>
      <x v="12"/>
      <x v="6"/>
    </i>
    <i r="1">
      <x v="2"/>
      <x v="13"/>
      <x v="6"/>
    </i>
    <i r="2">
      <x v="14"/>
      <x v="6"/>
    </i>
    <i r="1">
      <x v="3"/>
      <x v="17"/>
      <x v="6"/>
    </i>
    <i>
      <x v="5"/>
      <x/>
      <x v="2"/>
      <x v="7"/>
    </i>
    <i r="3">
      <x v="8"/>
    </i>
    <i r="3">
      <x v="9"/>
    </i>
    <i r="3">
      <x v="10"/>
    </i>
    <i r="3">
      <x v="11"/>
    </i>
    <i>
      <x v="6"/>
      <x/>
      <x v="25"/>
      <x v="12"/>
    </i>
    <i>
      <x v="7"/>
      <x v="1"/>
      <x v="3"/>
      <x v="4"/>
    </i>
    <i r="2">
      <x v="11"/>
      <x v="27"/>
    </i>
    <i>
      <x v="8"/>
      <x/>
      <x v="8"/>
      <x v="14"/>
    </i>
    <i r="2">
      <x v="9"/>
      <x v="14"/>
    </i>
    <i>
      <x v="9"/>
      <x v="1"/>
      <x/>
      <x v="15"/>
    </i>
    <i>
      <x v="10"/>
      <x v="2"/>
      <x v="5"/>
      <x/>
    </i>
    <i>
      <x v="11"/>
      <x/>
      <x v="7"/>
      <x v="20"/>
    </i>
    <i r="2">
      <x v="18"/>
      <x v="20"/>
    </i>
    <i r="1">
      <x v="2"/>
      <x v="15"/>
      <x v="19"/>
    </i>
    <i r="1">
      <x v="3"/>
      <x v="17"/>
      <x v="19"/>
    </i>
    <i>
      <x v="12"/>
      <x v="1"/>
      <x v="10"/>
      <x v="21"/>
    </i>
    <i r="3">
      <x v="22"/>
    </i>
    <i r="3">
      <x v="23"/>
    </i>
    <i r="3">
      <x v="24"/>
    </i>
    <i>
      <x v="13"/>
      <x v="2"/>
      <x v="25"/>
      <x v="25"/>
    </i>
    <i>
      <x v="14"/>
      <x v="1"/>
      <x v="1"/>
      <x v="18"/>
    </i>
    <i r="2">
      <x v="24"/>
      <x v="26"/>
    </i>
    <i>
      <x v="15"/>
      <x v="1"/>
      <x/>
      <x v="29"/>
    </i>
    <i>
      <x v="16"/>
      <x/>
      <x/>
      <x v="17"/>
    </i>
    <i r="1">
      <x v="1"/>
      <x v="25"/>
      <x v="16"/>
    </i>
    <i>
      <x v="17"/>
      <x/>
      <x v="6"/>
      <x v="30"/>
    </i>
    <i r="1">
      <x v="1"/>
      <x v="4"/>
      <x v="30"/>
    </i>
    <i r="2">
      <x v="16"/>
      <x v="30"/>
    </i>
    <i r="2">
      <x v="22"/>
      <x v="30"/>
    </i>
    <i>
      <x v="18"/>
      <x v="1"/>
      <x/>
      <x v="13"/>
    </i>
    <i r="3">
      <x v="31"/>
    </i>
    <i>
      <x v="19"/>
      <x v="3"/>
      <x/>
      <x v="32"/>
    </i>
    <i>
      <x v="20"/>
      <x/>
      <x v="23"/>
      <x v="33"/>
    </i>
    <i>
      <x v="21"/>
      <x v="2"/>
      <x v="25"/>
      <x v="28"/>
    </i>
    <i>
      <x v="22"/>
      <x v="3"/>
      <x v="19"/>
      <x v="34"/>
    </i>
    <i r="2">
      <x v="20"/>
      <x v="34"/>
    </i>
    <i r="2">
      <x v="21"/>
      <x v="34"/>
    </i>
    <i t="grand">
      <x/>
    </i>
  </rowItems>
  <colItems count="1">
    <i/>
  </colItem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3.bin"/><Relationship Id="rId13" Type="http://schemas.openxmlformats.org/officeDocument/2006/relationships/printerSettings" Target="../printerSettings/printerSettings28.bin"/><Relationship Id="rId3" Type="http://schemas.openxmlformats.org/officeDocument/2006/relationships/printerSettings" Target="../printerSettings/printerSettings18.bin"/><Relationship Id="rId7" Type="http://schemas.openxmlformats.org/officeDocument/2006/relationships/printerSettings" Target="../printerSettings/printerSettings22.bin"/><Relationship Id="rId12" Type="http://schemas.openxmlformats.org/officeDocument/2006/relationships/printerSettings" Target="../printerSettings/printerSettings27.bin"/><Relationship Id="rId17" Type="http://schemas.openxmlformats.org/officeDocument/2006/relationships/comments" Target="../comments1.xml"/><Relationship Id="rId2" Type="http://schemas.openxmlformats.org/officeDocument/2006/relationships/printerSettings" Target="../printerSettings/printerSettings17.bin"/><Relationship Id="rId16" Type="http://schemas.openxmlformats.org/officeDocument/2006/relationships/vmlDrawing" Target="../drawings/vmlDrawing1.vml"/><Relationship Id="rId1" Type="http://schemas.openxmlformats.org/officeDocument/2006/relationships/printerSettings" Target="../printerSettings/printerSettings16.bin"/><Relationship Id="rId6" Type="http://schemas.openxmlformats.org/officeDocument/2006/relationships/printerSettings" Target="../printerSettings/printerSettings21.bin"/><Relationship Id="rId11" Type="http://schemas.openxmlformats.org/officeDocument/2006/relationships/printerSettings" Target="../printerSettings/printerSettings26.bin"/><Relationship Id="rId5" Type="http://schemas.openxmlformats.org/officeDocument/2006/relationships/printerSettings" Target="../printerSettings/printerSettings20.bin"/><Relationship Id="rId15" Type="http://schemas.openxmlformats.org/officeDocument/2006/relationships/printerSettings" Target="../printerSettings/printerSettings30.bin"/><Relationship Id="rId10" Type="http://schemas.openxmlformats.org/officeDocument/2006/relationships/printerSettings" Target="../printerSettings/printerSettings25.bin"/><Relationship Id="rId4" Type="http://schemas.openxmlformats.org/officeDocument/2006/relationships/printerSettings" Target="../printerSettings/printerSettings19.bin"/><Relationship Id="rId9" Type="http://schemas.openxmlformats.org/officeDocument/2006/relationships/printerSettings" Target="../printerSettings/printerSettings24.bin"/><Relationship Id="rId14"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Q54"/>
  <sheetViews>
    <sheetView tabSelected="1" showWhiteSpace="0" zoomScaleNormal="100" zoomScalePageLayoutView="150" workbookViewId="0">
      <pane xSplit="2" ySplit="3" topLeftCell="AD4" activePane="bottomRight" state="frozen"/>
      <selection pane="topRight" activeCell="C1" sqref="C1"/>
      <selection pane="bottomLeft" activeCell="A4" sqref="A4"/>
      <selection pane="bottomRight" activeCell="AR46" sqref="AR46"/>
    </sheetView>
  </sheetViews>
  <sheetFormatPr defaultColWidth="7.28515625" defaultRowHeight="60.75" customHeight="1"/>
  <cols>
    <col min="1" max="1" width="7.28515625" style="36"/>
    <col min="2" max="2" width="56" style="36" customWidth="1"/>
    <col min="3" max="7" width="7.28515625" style="36"/>
    <col min="8" max="8" width="8.85546875" style="36" customWidth="1"/>
    <col min="9" max="9" width="9.42578125" style="38" customWidth="1"/>
    <col min="10" max="25" width="7.28515625" style="36"/>
    <col min="26" max="26" width="7.28515625" style="42"/>
    <col min="27" max="28" width="7.28515625" style="36"/>
    <col min="29" max="29" width="7.5703125" style="36" bestFit="1" customWidth="1"/>
    <col min="30" max="38" width="7.28515625" style="36"/>
    <col min="39" max="40" width="7.5703125" style="36" bestFit="1" customWidth="1"/>
    <col min="41" max="16384" width="7.28515625" style="36"/>
  </cols>
  <sheetData>
    <row r="1" spans="1:43" ht="60.75" customHeight="1">
      <c r="A1" s="47" t="s">
        <v>0</v>
      </c>
      <c r="Z1" s="48">
        <v>42370</v>
      </c>
    </row>
    <row r="2" spans="1:43" ht="93.75" customHeight="1" thickBot="1">
      <c r="A2" s="86" t="s">
        <v>1</v>
      </c>
      <c r="B2" s="86"/>
      <c r="C2" s="86"/>
      <c r="D2" s="86"/>
      <c r="E2" s="86"/>
      <c r="F2" s="86"/>
      <c r="G2" s="86"/>
      <c r="H2" s="86"/>
      <c r="I2" s="86"/>
      <c r="K2" s="56">
        <f>SUBTOTAL(9,K4:K53)</f>
        <v>50020</v>
      </c>
      <c r="L2" s="66">
        <f>O2/K2</f>
        <v>0.31455417832866855</v>
      </c>
      <c r="M2" s="66">
        <f>U2/K2</f>
        <v>0.66855257896841258</v>
      </c>
      <c r="N2" s="66">
        <f>Y2/K2</f>
        <v>1.6893242702918834E-2</v>
      </c>
      <c r="O2" s="56">
        <f t="shared" ref="O2:Y2" si="0">SUBTOTAL(9,O4:O53)</f>
        <v>15734</v>
      </c>
      <c r="P2" s="56">
        <f t="shared" si="0"/>
        <v>4066</v>
      </c>
      <c r="Q2" s="56">
        <f t="shared" si="0"/>
        <v>1416</v>
      </c>
      <c r="R2" s="56">
        <f t="shared" si="0"/>
        <v>1211</v>
      </c>
      <c r="S2" s="56">
        <f t="shared" si="0"/>
        <v>1347</v>
      </c>
      <c r="T2" s="56">
        <f t="shared" si="0"/>
        <v>776</v>
      </c>
      <c r="U2" s="56">
        <f t="shared" si="0"/>
        <v>33441</v>
      </c>
      <c r="V2" s="56">
        <f t="shared" si="0"/>
        <v>20092</v>
      </c>
      <c r="W2" s="56">
        <f t="shared" si="0"/>
        <v>555</v>
      </c>
      <c r="X2" s="56">
        <f t="shared" si="0"/>
        <v>1347</v>
      </c>
      <c r="Y2" s="56">
        <f t="shared" si="0"/>
        <v>845</v>
      </c>
      <c r="AC2" s="56">
        <f>SUBTOTAL(9,AC4:AC54)</f>
        <v>30476</v>
      </c>
      <c r="AD2" s="66">
        <f>AG2/AC2</f>
        <v>0.25954849717810735</v>
      </c>
      <c r="AE2" s="66">
        <f>AM2/AC2</f>
        <v>0.72745767161044761</v>
      </c>
      <c r="AF2" s="66">
        <f>AQ2/AC2</f>
        <v>1.2993831211445072E-2</v>
      </c>
      <c r="AG2" s="56">
        <f t="shared" ref="AG2:AQ2" si="1">SUBTOTAL(9,AG4:AG54)</f>
        <v>7910</v>
      </c>
      <c r="AH2" s="56">
        <f t="shared" si="1"/>
        <v>3505</v>
      </c>
      <c r="AI2" s="56">
        <f t="shared" si="1"/>
        <v>995</v>
      </c>
      <c r="AJ2" s="56">
        <f t="shared" si="1"/>
        <v>1211</v>
      </c>
      <c r="AK2" s="56">
        <f t="shared" si="1"/>
        <v>949</v>
      </c>
      <c r="AL2" s="56">
        <f t="shared" si="1"/>
        <v>776</v>
      </c>
      <c r="AM2" s="56">
        <f t="shared" si="1"/>
        <v>22170</v>
      </c>
      <c r="AN2" s="56">
        <f t="shared" si="1"/>
        <v>19423</v>
      </c>
      <c r="AO2" s="56">
        <f t="shared" si="1"/>
        <v>555</v>
      </c>
      <c r="AP2" s="56">
        <f t="shared" si="1"/>
        <v>1347</v>
      </c>
      <c r="AQ2" s="56">
        <f t="shared" si="1"/>
        <v>396</v>
      </c>
    </row>
    <row r="3" spans="1:43" s="35" customFormat="1" ht="60.75" customHeight="1">
      <c r="A3" s="139" t="s">
        <v>2</v>
      </c>
      <c r="B3" s="139" t="s">
        <v>3</v>
      </c>
      <c r="C3" s="139" t="s">
        <v>4</v>
      </c>
      <c r="D3" s="139" t="s">
        <v>5</v>
      </c>
      <c r="E3" s="139" t="s">
        <v>6</v>
      </c>
      <c r="F3" s="139" t="s">
        <v>7</v>
      </c>
      <c r="G3" s="139" t="s">
        <v>8</v>
      </c>
      <c r="H3" s="139" t="s">
        <v>9</v>
      </c>
      <c r="I3" s="140" t="s">
        <v>10</v>
      </c>
      <c r="J3" s="141" t="s">
        <v>11</v>
      </c>
      <c r="K3" s="142" t="s">
        <v>12</v>
      </c>
      <c r="L3" s="143" t="s">
        <v>13</v>
      </c>
      <c r="M3" s="143" t="s">
        <v>14</v>
      </c>
      <c r="N3" s="144" t="s">
        <v>15</v>
      </c>
      <c r="O3" s="145" t="s">
        <v>16</v>
      </c>
      <c r="P3" s="143" t="s">
        <v>17</v>
      </c>
      <c r="Q3" s="143" t="s">
        <v>18</v>
      </c>
      <c r="R3" s="143" t="s">
        <v>19</v>
      </c>
      <c r="S3" s="143" t="s">
        <v>20</v>
      </c>
      <c r="T3" s="144" t="s">
        <v>21</v>
      </c>
      <c r="U3" s="146" t="s">
        <v>22</v>
      </c>
      <c r="V3" s="143" t="s">
        <v>23</v>
      </c>
      <c r="W3" s="143" t="s">
        <v>24</v>
      </c>
      <c r="X3" s="147" t="s">
        <v>25</v>
      </c>
      <c r="Y3" s="148" t="s">
        <v>26</v>
      </c>
      <c r="Z3" s="149" t="s">
        <v>27</v>
      </c>
      <c r="AB3" s="74" t="s">
        <v>402</v>
      </c>
      <c r="AC3" s="142" t="s">
        <v>12</v>
      </c>
      <c r="AD3" s="143" t="s">
        <v>13</v>
      </c>
      <c r="AE3" s="143" t="s">
        <v>14</v>
      </c>
      <c r="AF3" s="144" t="s">
        <v>15</v>
      </c>
      <c r="AG3" s="145" t="s">
        <v>16</v>
      </c>
      <c r="AH3" s="143" t="s">
        <v>17</v>
      </c>
      <c r="AI3" s="143" t="s">
        <v>18</v>
      </c>
      <c r="AJ3" s="143" t="s">
        <v>19</v>
      </c>
      <c r="AK3" s="143" t="s">
        <v>20</v>
      </c>
      <c r="AL3" s="144" t="s">
        <v>21</v>
      </c>
      <c r="AM3" s="146" t="s">
        <v>22</v>
      </c>
      <c r="AN3" s="143" t="s">
        <v>23</v>
      </c>
      <c r="AO3" s="143" t="s">
        <v>24</v>
      </c>
      <c r="AP3" s="147" t="s">
        <v>25</v>
      </c>
      <c r="AQ3" s="148" t="s">
        <v>26</v>
      </c>
    </row>
    <row r="4" spans="1:43" s="35" customFormat="1" ht="60.75" customHeight="1">
      <c r="A4" s="39" t="s">
        <v>28</v>
      </c>
      <c r="B4" s="39"/>
      <c r="C4" s="39"/>
      <c r="D4" s="39" t="s">
        <v>29</v>
      </c>
      <c r="E4" s="39" t="s">
        <v>30</v>
      </c>
      <c r="F4" s="39" t="s">
        <v>31</v>
      </c>
      <c r="G4" s="39" t="s">
        <v>32</v>
      </c>
      <c r="H4" s="40">
        <v>42090</v>
      </c>
      <c r="I4" s="41"/>
      <c r="J4" s="58"/>
      <c r="K4" s="61">
        <v>40</v>
      </c>
      <c r="L4" s="64">
        <f>IFERROR(O4/K4,0)</f>
        <v>0</v>
      </c>
      <c r="M4" s="64">
        <f>IFERROR(U4/K4,0)</f>
        <v>1</v>
      </c>
      <c r="N4" s="65">
        <f>IFERROR(Y4/K4,0)</f>
        <v>0</v>
      </c>
      <c r="O4" s="59"/>
      <c r="P4" s="43"/>
      <c r="Q4" s="43"/>
      <c r="R4" s="43"/>
      <c r="S4" s="43"/>
      <c r="T4" s="50"/>
      <c r="U4" s="49">
        <v>40</v>
      </c>
      <c r="V4" s="44">
        <v>40</v>
      </c>
      <c r="W4" s="44"/>
      <c r="X4" s="67"/>
      <c r="Y4" s="62"/>
      <c r="Z4" s="53" t="s">
        <v>33</v>
      </c>
      <c r="AB4" s="74" t="s">
        <v>403</v>
      </c>
      <c r="AC4" s="61">
        <v>40</v>
      </c>
      <c r="AD4" s="64">
        <f>IFERROR(AG4/AC4,0)</f>
        <v>0</v>
      </c>
      <c r="AE4" s="64">
        <f>IFERROR(AM4/AC4,0)</f>
        <v>1</v>
      </c>
      <c r="AF4" s="65">
        <f>IFERROR(AQ4/AC4,0)</f>
        <v>0</v>
      </c>
      <c r="AG4" s="59"/>
      <c r="AH4" s="43"/>
      <c r="AI4" s="43"/>
      <c r="AJ4" s="43"/>
      <c r="AK4" s="43"/>
      <c r="AL4" s="50"/>
      <c r="AM4" s="49">
        <v>40</v>
      </c>
      <c r="AN4" s="44">
        <v>40</v>
      </c>
      <c r="AO4" s="44"/>
      <c r="AP4" s="67"/>
      <c r="AQ4" s="62"/>
    </row>
    <row r="5" spans="1:43" s="37" customFormat="1" ht="60.75" customHeight="1">
      <c r="A5" s="39" t="s">
        <v>34</v>
      </c>
      <c r="B5" s="39"/>
      <c r="C5" s="39" t="s">
        <v>35</v>
      </c>
      <c r="D5" s="39" t="s">
        <v>36</v>
      </c>
      <c r="E5" s="39" t="s">
        <v>30</v>
      </c>
      <c r="F5" s="39" t="s">
        <v>37</v>
      </c>
      <c r="G5" s="39" t="s">
        <v>32</v>
      </c>
      <c r="H5" s="40">
        <v>41264</v>
      </c>
      <c r="I5" s="41"/>
      <c r="J5" s="58"/>
      <c r="K5" s="61">
        <v>51</v>
      </c>
      <c r="L5" s="64">
        <f t="shared" ref="L5:L43" si="2">IFERROR(O5/K5,0)</f>
        <v>1</v>
      </c>
      <c r="M5" s="64">
        <f t="shared" ref="M5:M43" si="3">IFERROR(U5/K5,0)</f>
        <v>0</v>
      </c>
      <c r="N5" s="65">
        <f t="shared" ref="N5:N41" si="4">IFERROR(Y5/K5,0)</f>
        <v>0</v>
      </c>
      <c r="O5" s="59">
        <v>51</v>
      </c>
      <c r="P5" s="44"/>
      <c r="Q5" s="44">
        <v>51</v>
      </c>
      <c r="R5" s="44"/>
      <c r="S5" s="44"/>
      <c r="T5" s="51"/>
      <c r="U5" s="49"/>
      <c r="V5" s="44"/>
      <c r="W5" s="44"/>
      <c r="X5" s="67"/>
      <c r="Y5" s="62"/>
      <c r="Z5" s="53"/>
      <c r="AB5" s="74" t="s">
        <v>403</v>
      </c>
      <c r="AC5" s="61">
        <v>51</v>
      </c>
      <c r="AD5" s="64">
        <f t="shared" ref="AD5:AD13" si="5">IFERROR(AG5/AC5,0)</f>
        <v>1</v>
      </c>
      <c r="AE5" s="64">
        <f t="shared" ref="AE5:AE13" si="6">IFERROR(AM5/AC5,0)</f>
        <v>0</v>
      </c>
      <c r="AF5" s="65">
        <f t="shared" ref="AF5:AF13" si="7">IFERROR(AQ5/AC5,0)</f>
        <v>0</v>
      </c>
      <c r="AG5" s="59">
        <v>51</v>
      </c>
      <c r="AH5" s="44"/>
      <c r="AI5" s="44">
        <v>51</v>
      </c>
      <c r="AJ5" s="44"/>
      <c r="AK5" s="44"/>
      <c r="AL5" s="51"/>
      <c r="AM5" s="49"/>
      <c r="AN5" s="44"/>
      <c r="AO5" s="44"/>
      <c r="AP5" s="67"/>
      <c r="AQ5" s="62"/>
    </row>
    <row r="6" spans="1:43" s="37" customFormat="1" ht="60.75" customHeight="1">
      <c r="A6" s="39" t="s">
        <v>38</v>
      </c>
      <c r="B6" s="39"/>
      <c r="C6" s="39" t="s">
        <v>38</v>
      </c>
      <c r="D6" s="39" t="s">
        <v>39</v>
      </c>
      <c r="E6" s="39" t="s">
        <v>40</v>
      </c>
      <c r="F6" s="39" t="s">
        <v>41</v>
      </c>
      <c r="G6" s="39" t="s">
        <v>32</v>
      </c>
      <c r="H6" s="40">
        <v>40477</v>
      </c>
      <c r="I6" s="41">
        <v>41820</v>
      </c>
      <c r="J6" s="58"/>
      <c r="K6" s="61">
        <v>105</v>
      </c>
      <c r="L6" s="64">
        <f t="shared" si="2"/>
        <v>0.31428571428571428</v>
      </c>
      <c r="M6" s="64">
        <f t="shared" si="3"/>
        <v>0.68571428571428572</v>
      </c>
      <c r="N6" s="65">
        <f t="shared" si="4"/>
        <v>0</v>
      </c>
      <c r="O6" s="59">
        <v>33</v>
      </c>
      <c r="P6" s="44"/>
      <c r="Q6" s="44">
        <v>33</v>
      </c>
      <c r="R6" s="44"/>
      <c r="S6" s="44"/>
      <c r="T6" s="51"/>
      <c r="U6" s="49">
        <v>72</v>
      </c>
      <c r="V6" s="44">
        <v>72</v>
      </c>
      <c r="W6" s="44"/>
      <c r="X6" s="67"/>
      <c r="Y6" s="62"/>
      <c r="Z6" s="53"/>
      <c r="AB6" s="74" t="s">
        <v>403</v>
      </c>
      <c r="AC6" s="61">
        <v>105</v>
      </c>
      <c r="AD6" s="64">
        <f t="shared" si="5"/>
        <v>0.31428571428571428</v>
      </c>
      <c r="AE6" s="64">
        <f t="shared" si="6"/>
        <v>0.68571428571428572</v>
      </c>
      <c r="AF6" s="65">
        <f t="shared" si="7"/>
        <v>0</v>
      </c>
      <c r="AG6" s="59">
        <v>33</v>
      </c>
      <c r="AH6" s="44"/>
      <c r="AI6" s="44">
        <v>33</v>
      </c>
      <c r="AJ6" s="44"/>
      <c r="AK6" s="44"/>
      <c r="AL6" s="51"/>
      <c r="AM6" s="49">
        <v>72</v>
      </c>
      <c r="AN6" s="44">
        <v>72</v>
      </c>
      <c r="AO6" s="44"/>
      <c r="AP6" s="67"/>
      <c r="AQ6" s="62"/>
    </row>
    <row r="7" spans="1:43" s="37" customFormat="1" ht="60.75" customHeight="1">
      <c r="A7" s="55" t="s">
        <v>42</v>
      </c>
      <c r="B7" s="39"/>
      <c r="C7" s="39" t="s">
        <v>43</v>
      </c>
      <c r="D7" s="39" t="s">
        <v>44</v>
      </c>
      <c r="E7" s="39" t="s">
        <v>45</v>
      </c>
      <c r="F7" s="39" t="s">
        <v>46</v>
      </c>
      <c r="G7" s="39" t="s">
        <v>47</v>
      </c>
      <c r="H7" s="40">
        <v>41106</v>
      </c>
      <c r="I7" s="41">
        <v>42166</v>
      </c>
      <c r="J7" s="58"/>
      <c r="K7" s="61">
        <v>675</v>
      </c>
      <c r="L7" s="64">
        <f t="shared" si="2"/>
        <v>0.24148148148148149</v>
      </c>
      <c r="M7" s="64">
        <f t="shared" si="3"/>
        <v>0.75851851851851848</v>
      </c>
      <c r="N7" s="65">
        <f t="shared" si="4"/>
        <v>0</v>
      </c>
      <c r="O7" s="59">
        <v>163</v>
      </c>
      <c r="P7" s="44">
        <v>98</v>
      </c>
      <c r="Q7" s="44"/>
      <c r="R7" s="44">
        <v>65</v>
      </c>
      <c r="S7" s="44"/>
      <c r="T7" s="51"/>
      <c r="U7" s="49">
        <v>512</v>
      </c>
      <c r="V7" s="44">
        <v>512</v>
      </c>
      <c r="W7" s="44"/>
      <c r="X7" s="67"/>
      <c r="Y7" s="62"/>
      <c r="Z7" s="53"/>
      <c r="AB7" s="74" t="s">
        <v>403</v>
      </c>
      <c r="AC7" s="61">
        <v>675</v>
      </c>
      <c r="AD7" s="64">
        <f t="shared" si="5"/>
        <v>0.24148148148148149</v>
      </c>
      <c r="AE7" s="64">
        <f t="shared" si="6"/>
        <v>0.75851851851851848</v>
      </c>
      <c r="AF7" s="65">
        <f t="shared" si="7"/>
        <v>0</v>
      </c>
      <c r="AG7" s="59">
        <v>163</v>
      </c>
      <c r="AH7" s="44">
        <v>98</v>
      </c>
      <c r="AI7" s="44"/>
      <c r="AJ7" s="44">
        <v>65</v>
      </c>
      <c r="AK7" s="44"/>
      <c r="AL7" s="51"/>
      <c r="AM7" s="49">
        <v>512</v>
      </c>
      <c r="AN7" s="44">
        <v>512</v>
      </c>
      <c r="AO7" s="44"/>
      <c r="AP7" s="67"/>
      <c r="AQ7" s="62"/>
    </row>
    <row r="8" spans="1:43" s="37" customFormat="1" ht="60.75" customHeight="1">
      <c r="A8" s="55" t="s">
        <v>48</v>
      </c>
      <c r="B8" s="39" t="s">
        <v>49</v>
      </c>
      <c r="C8" s="39" t="s">
        <v>50</v>
      </c>
      <c r="D8" s="39" t="s">
        <v>51</v>
      </c>
      <c r="E8" s="39" t="s">
        <v>52</v>
      </c>
      <c r="F8" s="39" t="s">
        <v>53</v>
      </c>
      <c r="G8" s="39" t="s">
        <v>47</v>
      </c>
      <c r="H8" s="40">
        <v>41708</v>
      </c>
      <c r="I8" s="41">
        <v>42158</v>
      </c>
      <c r="J8" s="58"/>
      <c r="K8" s="87">
        <v>589</v>
      </c>
      <c r="L8" s="99">
        <f t="shared" si="2"/>
        <v>0.29371816638370118</v>
      </c>
      <c r="M8" s="99">
        <f t="shared" si="3"/>
        <v>0.70628183361629882</v>
      </c>
      <c r="N8" s="102">
        <f t="shared" si="4"/>
        <v>0</v>
      </c>
      <c r="O8" s="90">
        <v>173</v>
      </c>
      <c r="P8" s="105">
        <v>113</v>
      </c>
      <c r="Q8" s="105"/>
      <c r="R8" s="105"/>
      <c r="S8" s="105">
        <v>60</v>
      </c>
      <c r="T8" s="108"/>
      <c r="U8" s="93">
        <v>416</v>
      </c>
      <c r="V8" s="105">
        <v>416</v>
      </c>
      <c r="W8" s="105"/>
      <c r="X8" s="68"/>
      <c r="Y8" s="96"/>
      <c r="Z8" s="83"/>
      <c r="AB8" s="74" t="s">
        <v>403</v>
      </c>
      <c r="AC8" s="87">
        <v>589</v>
      </c>
      <c r="AD8" s="99">
        <f t="shared" si="5"/>
        <v>0.29371816638370118</v>
      </c>
      <c r="AE8" s="99">
        <f t="shared" si="6"/>
        <v>0.70628183361629882</v>
      </c>
      <c r="AF8" s="102">
        <f t="shared" si="7"/>
        <v>0</v>
      </c>
      <c r="AG8" s="90">
        <v>173</v>
      </c>
      <c r="AH8" s="105">
        <v>113</v>
      </c>
      <c r="AI8" s="105"/>
      <c r="AJ8" s="105"/>
      <c r="AK8" s="105">
        <v>60</v>
      </c>
      <c r="AL8" s="108"/>
      <c r="AM8" s="93">
        <v>416</v>
      </c>
      <c r="AN8" s="105">
        <v>416</v>
      </c>
      <c r="AO8" s="105"/>
      <c r="AP8" s="68"/>
      <c r="AQ8" s="96"/>
    </row>
    <row r="9" spans="1:43" s="37" customFormat="1" ht="60.75" customHeight="1">
      <c r="A9" s="39" t="s">
        <v>48</v>
      </c>
      <c r="B9" s="39" t="s">
        <v>54</v>
      </c>
      <c r="C9" s="39" t="s">
        <v>50</v>
      </c>
      <c r="D9" s="39" t="s">
        <v>51</v>
      </c>
      <c r="E9" s="39" t="s">
        <v>52</v>
      </c>
      <c r="F9" s="39" t="s">
        <v>53</v>
      </c>
      <c r="G9" s="39" t="s">
        <v>47</v>
      </c>
      <c r="H9" s="40">
        <v>41708</v>
      </c>
      <c r="I9" s="41">
        <v>42191</v>
      </c>
      <c r="J9" s="58"/>
      <c r="K9" s="88"/>
      <c r="L9" s="100">
        <f t="shared" si="2"/>
        <v>0</v>
      </c>
      <c r="M9" s="100">
        <f t="shared" si="3"/>
        <v>0</v>
      </c>
      <c r="N9" s="103">
        <f t="shared" si="4"/>
        <v>0</v>
      </c>
      <c r="O9" s="91"/>
      <c r="P9" s="106"/>
      <c r="Q9" s="106"/>
      <c r="R9" s="106"/>
      <c r="S9" s="106"/>
      <c r="T9" s="109"/>
      <c r="U9" s="94"/>
      <c r="V9" s="106"/>
      <c r="W9" s="106"/>
      <c r="X9" s="69"/>
      <c r="Y9" s="97"/>
      <c r="Z9" s="84"/>
      <c r="AB9" s="74" t="s">
        <v>403</v>
      </c>
      <c r="AC9" s="88"/>
      <c r="AD9" s="100">
        <f t="shared" si="5"/>
        <v>0</v>
      </c>
      <c r="AE9" s="100">
        <f t="shared" si="6"/>
        <v>0</v>
      </c>
      <c r="AF9" s="103">
        <f t="shared" si="7"/>
        <v>0</v>
      </c>
      <c r="AG9" s="91"/>
      <c r="AH9" s="106"/>
      <c r="AI9" s="106"/>
      <c r="AJ9" s="106"/>
      <c r="AK9" s="106"/>
      <c r="AL9" s="109"/>
      <c r="AM9" s="94"/>
      <c r="AN9" s="106"/>
      <c r="AO9" s="106"/>
      <c r="AP9" s="69"/>
      <c r="AQ9" s="97"/>
    </row>
    <row r="10" spans="1:43" s="37" customFormat="1" ht="60.75" customHeight="1">
      <c r="A10" s="39" t="s">
        <v>48</v>
      </c>
      <c r="B10" s="39" t="s">
        <v>55</v>
      </c>
      <c r="C10" s="39" t="s">
        <v>50</v>
      </c>
      <c r="D10" s="39" t="s">
        <v>51</v>
      </c>
      <c r="E10" s="39" t="s">
        <v>52</v>
      </c>
      <c r="F10" s="39" t="s">
        <v>53</v>
      </c>
      <c r="G10" s="39" t="s">
        <v>47</v>
      </c>
      <c r="H10" s="40">
        <v>41708</v>
      </c>
      <c r="I10" s="41">
        <v>42348</v>
      </c>
      <c r="J10" s="58"/>
      <c r="K10" s="88"/>
      <c r="L10" s="100">
        <f t="shared" si="2"/>
        <v>0</v>
      </c>
      <c r="M10" s="100">
        <f t="shared" si="3"/>
        <v>0</v>
      </c>
      <c r="N10" s="103">
        <f t="shared" si="4"/>
        <v>0</v>
      </c>
      <c r="O10" s="91"/>
      <c r="P10" s="106"/>
      <c r="Q10" s="106"/>
      <c r="R10" s="106"/>
      <c r="S10" s="106"/>
      <c r="T10" s="109"/>
      <c r="U10" s="94"/>
      <c r="V10" s="106"/>
      <c r="W10" s="106"/>
      <c r="X10" s="69"/>
      <c r="Y10" s="97"/>
      <c r="Z10" s="84"/>
      <c r="AB10" s="74" t="s">
        <v>403</v>
      </c>
      <c r="AC10" s="88"/>
      <c r="AD10" s="100">
        <f t="shared" si="5"/>
        <v>0</v>
      </c>
      <c r="AE10" s="100">
        <f t="shared" si="6"/>
        <v>0</v>
      </c>
      <c r="AF10" s="103">
        <f t="shared" si="7"/>
        <v>0</v>
      </c>
      <c r="AG10" s="91"/>
      <c r="AH10" s="106"/>
      <c r="AI10" s="106"/>
      <c r="AJ10" s="106"/>
      <c r="AK10" s="106"/>
      <c r="AL10" s="109"/>
      <c r="AM10" s="94"/>
      <c r="AN10" s="106"/>
      <c r="AO10" s="106"/>
      <c r="AP10" s="69"/>
      <c r="AQ10" s="97"/>
    </row>
    <row r="11" spans="1:43" s="37" customFormat="1" ht="60.75" customHeight="1">
      <c r="A11" s="39" t="s">
        <v>48</v>
      </c>
      <c r="B11" s="39" t="s">
        <v>56</v>
      </c>
      <c r="C11" s="39" t="s">
        <v>50</v>
      </c>
      <c r="D11" s="39" t="s">
        <v>51</v>
      </c>
      <c r="E11" s="39" t="s">
        <v>52</v>
      </c>
      <c r="F11" s="39" t="s">
        <v>53</v>
      </c>
      <c r="G11" s="39" t="s">
        <v>47</v>
      </c>
      <c r="H11" s="40">
        <v>41708</v>
      </c>
      <c r="I11" s="41">
        <v>42332</v>
      </c>
      <c r="J11" s="58"/>
      <c r="K11" s="89"/>
      <c r="L11" s="101">
        <f t="shared" si="2"/>
        <v>0</v>
      </c>
      <c r="M11" s="101">
        <f t="shared" si="3"/>
        <v>0</v>
      </c>
      <c r="N11" s="104">
        <f t="shared" si="4"/>
        <v>0</v>
      </c>
      <c r="O11" s="92"/>
      <c r="P11" s="107"/>
      <c r="Q11" s="107"/>
      <c r="R11" s="107"/>
      <c r="S11" s="107"/>
      <c r="T11" s="110"/>
      <c r="U11" s="95"/>
      <c r="V11" s="107"/>
      <c r="W11" s="107"/>
      <c r="X11" s="70"/>
      <c r="Y11" s="98"/>
      <c r="Z11" s="85"/>
      <c r="AB11" s="74" t="s">
        <v>403</v>
      </c>
      <c r="AC11" s="89"/>
      <c r="AD11" s="101">
        <f t="shared" si="5"/>
        <v>0</v>
      </c>
      <c r="AE11" s="101">
        <f t="shared" si="6"/>
        <v>0</v>
      </c>
      <c r="AF11" s="104">
        <f t="shared" si="7"/>
        <v>0</v>
      </c>
      <c r="AG11" s="92"/>
      <c r="AH11" s="107"/>
      <c r="AI11" s="107"/>
      <c r="AJ11" s="107"/>
      <c r="AK11" s="107"/>
      <c r="AL11" s="110"/>
      <c r="AM11" s="95"/>
      <c r="AN11" s="107"/>
      <c r="AO11" s="107"/>
      <c r="AP11" s="70"/>
      <c r="AQ11" s="98"/>
    </row>
    <row r="12" spans="1:43" s="37" customFormat="1" ht="60.75" customHeight="1">
      <c r="A12" s="39" t="s">
        <v>57</v>
      </c>
      <c r="B12" s="39" t="s">
        <v>58</v>
      </c>
      <c r="C12" s="39" t="s">
        <v>59</v>
      </c>
      <c r="D12" s="39" t="s">
        <v>60</v>
      </c>
      <c r="E12" s="39" t="s">
        <v>61</v>
      </c>
      <c r="F12" s="39" t="s">
        <v>62</v>
      </c>
      <c r="G12" s="39" t="s">
        <v>47</v>
      </c>
      <c r="H12" s="40">
        <v>41515</v>
      </c>
      <c r="I12" s="41"/>
      <c r="J12" s="58"/>
      <c r="K12" s="61">
        <v>278</v>
      </c>
      <c r="L12" s="64">
        <f t="shared" si="2"/>
        <v>1</v>
      </c>
      <c r="M12" s="64">
        <f t="shared" si="3"/>
        <v>0</v>
      </c>
      <c r="N12" s="65">
        <f t="shared" si="4"/>
        <v>0</v>
      </c>
      <c r="O12" s="59">
        <v>278</v>
      </c>
      <c r="P12" s="44"/>
      <c r="Q12" s="44">
        <v>278</v>
      </c>
      <c r="R12" s="44"/>
      <c r="S12" s="44"/>
      <c r="T12" s="51"/>
      <c r="U12" s="49"/>
      <c r="V12" s="44"/>
      <c r="W12" s="44"/>
      <c r="X12" s="67"/>
      <c r="Y12" s="62"/>
      <c r="Z12" s="53" t="s">
        <v>63</v>
      </c>
      <c r="AB12" s="74" t="s">
        <v>403</v>
      </c>
      <c r="AC12" s="61">
        <v>278</v>
      </c>
      <c r="AD12" s="64">
        <f t="shared" si="5"/>
        <v>1</v>
      </c>
      <c r="AE12" s="64">
        <f t="shared" si="6"/>
        <v>0</v>
      </c>
      <c r="AF12" s="65">
        <f t="shared" si="7"/>
        <v>0</v>
      </c>
      <c r="AG12" s="59">
        <v>278</v>
      </c>
      <c r="AH12" s="44"/>
      <c r="AI12" s="44">
        <v>278</v>
      </c>
      <c r="AJ12" s="44"/>
      <c r="AK12" s="44"/>
      <c r="AL12" s="51"/>
      <c r="AM12" s="49"/>
      <c r="AN12" s="44"/>
      <c r="AO12" s="44"/>
      <c r="AP12" s="67"/>
      <c r="AQ12" s="62"/>
    </row>
    <row r="13" spans="1:43" s="37" customFormat="1" ht="60.75" customHeight="1">
      <c r="A13" s="55" t="s">
        <v>64</v>
      </c>
      <c r="B13" s="39" t="s">
        <v>65</v>
      </c>
      <c r="C13" s="39" t="s">
        <v>66</v>
      </c>
      <c r="D13" s="39" t="s">
        <v>67</v>
      </c>
      <c r="E13" s="39" t="s">
        <v>68</v>
      </c>
      <c r="F13" s="39" t="s">
        <v>69</v>
      </c>
      <c r="G13" s="39" t="s">
        <v>47</v>
      </c>
      <c r="H13" s="40">
        <v>40940</v>
      </c>
      <c r="I13" s="41">
        <v>41191</v>
      </c>
      <c r="J13" s="58" t="s">
        <v>70</v>
      </c>
      <c r="K13" s="61">
        <v>361</v>
      </c>
      <c r="L13" s="64">
        <f t="shared" si="2"/>
        <v>0.63157894736842102</v>
      </c>
      <c r="M13" s="64">
        <f t="shared" si="3"/>
        <v>0.36842105263157893</v>
      </c>
      <c r="N13" s="65">
        <f t="shared" si="4"/>
        <v>0</v>
      </c>
      <c r="O13" s="59">
        <v>228</v>
      </c>
      <c r="P13" s="44">
        <v>140</v>
      </c>
      <c r="Q13" s="44"/>
      <c r="R13" s="44"/>
      <c r="S13" s="44">
        <v>88</v>
      </c>
      <c r="T13" s="51"/>
      <c r="U13" s="49">
        <v>133</v>
      </c>
      <c r="V13" s="44">
        <v>133</v>
      </c>
      <c r="W13" s="44"/>
      <c r="X13" s="67"/>
      <c r="Y13" s="62"/>
      <c r="Z13" s="53" t="s">
        <v>71</v>
      </c>
      <c r="AB13" s="74" t="s">
        <v>403</v>
      </c>
      <c r="AC13" s="61">
        <v>361</v>
      </c>
      <c r="AD13" s="64">
        <f t="shared" si="5"/>
        <v>0.63157894736842102</v>
      </c>
      <c r="AE13" s="64">
        <f t="shared" si="6"/>
        <v>0.36842105263157893</v>
      </c>
      <c r="AF13" s="65">
        <f t="shared" si="7"/>
        <v>0</v>
      </c>
      <c r="AG13" s="59">
        <v>228</v>
      </c>
      <c r="AH13" s="44">
        <v>140</v>
      </c>
      <c r="AI13" s="44"/>
      <c r="AJ13" s="44"/>
      <c r="AK13" s="44">
        <v>88</v>
      </c>
      <c r="AL13" s="51"/>
      <c r="AM13" s="49">
        <v>133</v>
      </c>
      <c r="AN13" s="44">
        <v>133</v>
      </c>
      <c r="AO13" s="44"/>
      <c r="AP13" s="67"/>
      <c r="AQ13" s="62"/>
    </row>
    <row r="14" spans="1:43" s="37" customFormat="1" ht="60.75" customHeight="1">
      <c r="A14" s="55" t="s">
        <v>64</v>
      </c>
      <c r="B14" s="39" t="s">
        <v>58</v>
      </c>
      <c r="C14" s="39" t="s">
        <v>66</v>
      </c>
      <c r="D14" s="39" t="s">
        <v>67</v>
      </c>
      <c r="E14" s="39" t="s">
        <v>68</v>
      </c>
      <c r="F14" s="39" t="s">
        <v>69</v>
      </c>
      <c r="G14" s="39" t="s">
        <v>72</v>
      </c>
      <c r="H14" s="40">
        <v>40940</v>
      </c>
      <c r="I14" s="41" t="s">
        <v>73</v>
      </c>
      <c r="J14" s="58" t="s">
        <v>74</v>
      </c>
      <c r="K14" s="61">
        <v>284</v>
      </c>
      <c r="L14" s="64">
        <f>IFERROR(O14/K14,0)</f>
        <v>0.30281690140845069</v>
      </c>
      <c r="M14" s="64">
        <f>IFERROR(U14/K14,0)</f>
        <v>0.69718309859154926</v>
      </c>
      <c r="N14" s="65"/>
      <c r="O14" s="60">
        <v>86</v>
      </c>
      <c r="P14" s="45">
        <v>30</v>
      </c>
      <c r="Q14" s="45"/>
      <c r="R14" s="45"/>
      <c r="S14" s="45">
        <v>56</v>
      </c>
      <c r="T14" s="52"/>
      <c r="U14" s="54">
        <v>198</v>
      </c>
      <c r="V14" s="150">
        <v>198</v>
      </c>
      <c r="W14" s="45"/>
      <c r="X14" s="71"/>
      <c r="Y14" s="63"/>
      <c r="Z14" s="53" t="s">
        <v>75</v>
      </c>
      <c r="AB14" s="74" t="s">
        <v>403</v>
      </c>
      <c r="AC14" s="61">
        <v>284</v>
      </c>
      <c r="AD14" s="64">
        <f>IFERROR(AG14/AC14,0)</f>
        <v>0.30281690140845069</v>
      </c>
      <c r="AE14" s="64">
        <f>IFERROR(AM14/AC14,0)</f>
        <v>0.69718309859154926</v>
      </c>
      <c r="AF14" s="65"/>
      <c r="AG14" s="60">
        <v>86</v>
      </c>
      <c r="AH14" s="45">
        <v>30</v>
      </c>
      <c r="AI14" s="45"/>
      <c r="AJ14" s="45"/>
      <c r="AK14" s="45">
        <v>56</v>
      </c>
      <c r="AL14" s="52"/>
      <c r="AM14" s="54">
        <v>198</v>
      </c>
      <c r="AN14" s="150">
        <v>198</v>
      </c>
      <c r="AO14" s="45"/>
      <c r="AP14" s="71"/>
      <c r="AQ14" s="63"/>
    </row>
    <row r="15" spans="1:43" s="37" customFormat="1" ht="60.75" customHeight="1">
      <c r="A15" s="55" t="s">
        <v>76</v>
      </c>
      <c r="B15" s="39" t="s">
        <v>77</v>
      </c>
      <c r="C15" s="39" t="s">
        <v>78</v>
      </c>
      <c r="D15" s="39" t="s">
        <v>79</v>
      </c>
      <c r="E15" s="39" t="s">
        <v>68</v>
      </c>
      <c r="F15" s="39" t="s">
        <v>80</v>
      </c>
      <c r="G15" s="39" t="s">
        <v>47</v>
      </c>
      <c r="H15" s="40">
        <v>41361</v>
      </c>
      <c r="I15" s="41"/>
      <c r="J15" s="58"/>
      <c r="K15" s="61">
        <v>206</v>
      </c>
      <c r="L15" s="64">
        <f t="shared" si="2"/>
        <v>0.43203883495145629</v>
      </c>
      <c r="M15" s="64">
        <f t="shared" si="3"/>
        <v>0.56796116504854366</v>
      </c>
      <c r="N15" s="65">
        <f t="shared" si="4"/>
        <v>0</v>
      </c>
      <c r="O15" s="59">
        <v>89</v>
      </c>
      <c r="P15" s="44">
        <v>62</v>
      </c>
      <c r="Q15" s="44"/>
      <c r="R15" s="44">
        <v>27</v>
      </c>
      <c r="S15" s="44"/>
      <c r="T15" s="51"/>
      <c r="U15" s="49">
        <v>117</v>
      </c>
      <c r="V15" s="44">
        <v>117</v>
      </c>
      <c r="W15" s="44"/>
      <c r="X15" s="67"/>
      <c r="Y15" s="62"/>
      <c r="Z15" s="53"/>
      <c r="AB15" s="74" t="s">
        <v>403</v>
      </c>
      <c r="AC15" s="61">
        <v>206</v>
      </c>
      <c r="AD15" s="64">
        <f t="shared" ref="AD15:AD27" si="8">IFERROR(AG15/AC15,0)</f>
        <v>0.43203883495145629</v>
      </c>
      <c r="AE15" s="64">
        <f t="shared" ref="AE15:AE27" si="9">IFERROR(AM15/AC15,0)</f>
        <v>0.56796116504854366</v>
      </c>
      <c r="AF15" s="65">
        <f t="shared" ref="AF15:AF16" si="10">IFERROR(AQ15/AC15,0)</f>
        <v>0</v>
      </c>
      <c r="AG15" s="59">
        <v>89</v>
      </c>
      <c r="AH15" s="44">
        <v>62</v>
      </c>
      <c r="AI15" s="44"/>
      <c r="AJ15" s="44">
        <v>27</v>
      </c>
      <c r="AK15" s="44"/>
      <c r="AL15" s="51"/>
      <c r="AM15" s="49">
        <v>117</v>
      </c>
      <c r="AN15" s="44">
        <v>117</v>
      </c>
      <c r="AO15" s="44"/>
      <c r="AP15" s="67"/>
      <c r="AQ15" s="62"/>
    </row>
    <row r="16" spans="1:43" s="37" customFormat="1" ht="60.75" customHeight="1">
      <c r="A16" s="55" t="s">
        <v>76</v>
      </c>
      <c r="B16" s="39" t="s">
        <v>81</v>
      </c>
      <c r="C16" s="39" t="s">
        <v>78</v>
      </c>
      <c r="D16" s="39" t="s">
        <v>79</v>
      </c>
      <c r="E16" s="39" t="s">
        <v>68</v>
      </c>
      <c r="F16" s="39" t="s">
        <v>80</v>
      </c>
      <c r="G16" s="39" t="s">
        <v>47</v>
      </c>
      <c r="H16" s="40">
        <v>42361</v>
      </c>
      <c r="I16" s="41"/>
      <c r="J16" s="58"/>
      <c r="K16" s="61">
        <v>222</v>
      </c>
      <c r="L16" s="64">
        <f t="shared" si="2"/>
        <v>0.17567567567567569</v>
      </c>
      <c r="M16" s="64">
        <f t="shared" si="3"/>
        <v>0.82432432432432434</v>
      </c>
      <c r="N16" s="65">
        <f t="shared" si="4"/>
        <v>0</v>
      </c>
      <c r="O16" s="59">
        <v>39</v>
      </c>
      <c r="P16" s="57">
        <v>27</v>
      </c>
      <c r="Q16" s="44"/>
      <c r="R16" s="44">
        <v>12</v>
      </c>
      <c r="S16" s="44"/>
      <c r="T16" s="51"/>
      <c r="U16" s="49">
        <v>183</v>
      </c>
      <c r="V16" s="44">
        <v>183</v>
      </c>
      <c r="W16" s="44"/>
      <c r="X16" s="67"/>
      <c r="Y16" s="62"/>
      <c r="Z16" s="53"/>
      <c r="AB16" s="74" t="s">
        <v>403</v>
      </c>
      <c r="AC16" s="61">
        <v>222</v>
      </c>
      <c r="AD16" s="64">
        <f t="shared" si="8"/>
        <v>0.17567567567567569</v>
      </c>
      <c r="AE16" s="64">
        <f t="shared" si="9"/>
        <v>0.82432432432432434</v>
      </c>
      <c r="AF16" s="65">
        <f t="shared" si="10"/>
        <v>0</v>
      </c>
      <c r="AG16" s="59">
        <v>39</v>
      </c>
      <c r="AH16" s="57">
        <v>27</v>
      </c>
      <c r="AI16" s="44"/>
      <c r="AJ16" s="44">
        <v>12</v>
      </c>
      <c r="AK16" s="44"/>
      <c r="AL16" s="51"/>
      <c r="AM16" s="49">
        <v>183</v>
      </c>
      <c r="AN16" s="44">
        <v>183</v>
      </c>
      <c r="AO16" s="44"/>
      <c r="AP16" s="67"/>
      <c r="AQ16" s="62"/>
    </row>
    <row r="17" spans="1:43" s="37" customFormat="1" ht="60.75" customHeight="1">
      <c r="A17" s="55" t="s">
        <v>76</v>
      </c>
      <c r="B17" s="39" t="s">
        <v>82</v>
      </c>
      <c r="C17" s="39" t="s">
        <v>78</v>
      </c>
      <c r="D17" s="39" t="s">
        <v>79</v>
      </c>
      <c r="E17" s="39" t="s">
        <v>68</v>
      </c>
      <c r="F17" s="39" t="s">
        <v>80</v>
      </c>
      <c r="G17" s="39" t="s">
        <v>47</v>
      </c>
      <c r="H17" s="41" t="s">
        <v>73</v>
      </c>
      <c r="I17" s="41"/>
      <c r="J17" s="58" t="s">
        <v>83</v>
      </c>
      <c r="K17" s="81">
        <v>1318</v>
      </c>
      <c r="L17" s="64">
        <f t="shared" si="2"/>
        <v>0.16843702579666162</v>
      </c>
      <c r="M17" s="64">
        <f t="shared" si="3"/>
        <v>0.83156297420333836</v>
      </c>
      <c r="N17" s="151"/>
      <c r="O17" s="82">
        <v>222</v>
      </c>
      <c r="P17" s="152">
        <v>155</v>
      </c>
      <c r="Q17" s="152"/>
      <c r="R17" s="152">
        <v>67</v>
      </c>
      <c r="S17" s="152"/>
      <c r="T17" s="153"/>
      <c r="U17" s="78">
        <v>1096</v>
      </c>
      <c r="V17" s="152">
        <v>1096</v>
      </c>
      <c r="W17" s="152"/>
      <c r="X17" s="154"/>
      <c r="Y17" s="79"/>
      <c r="Z17" s="75" t="s">
        <v>84</v>
      </c>
      <c r="AB17" s="74" t="s">
        <v>403</v>
      </c>
      <c r="AC17" s="76">
        <v>1318</v>
      </c>
      <c r="AD17" s="155">
        <f t="shared" si="8"/>
        <v>0.16843702579666162</v>
      </c>
      <c r="AE17" s="155">
        <f t="shared" si="9"/>
        <v>0.83156297420333836</v>
      </c>
      <c r="AF17" s="156"/>
      <c r="AG17" s="77">
        <v>222</v>
      </c>
      <c r="AH17" s="157">
        <v>155</v>
      </c>
      <c r="AI17" s="157"/>
      <c r="AJ17" s="157">
        <v>67</v>
      </c>
      <c r="AK17" s="157"/>
      <c r="AL17" s="158"/>
      <c r="AM17" s="80">
        <v>1096</v>
      </c>
      <c r="AN17" s="157">
        <v>1096</v>
      </c>
      <c r="AO17" s="157"/>
      <c r="AP17" s="159"/>
      <c r="AQ17" s="160"/>
    </row>
    <row r="18" spans="1:43" s="37" customFormat="1" ht="60.75" customHeight="1">
      <c r="A18" s="39" t="s">
        <v>85</v>
      </c>
      <c r="B18" s="39" t="s">
        <v>86</v>
      </c>
      <c r="C18" s="39" t="s">
        <v>87</v>
      </c>
      <c r="D18" s="39" t="s">
        <v>88</v>
      </c>
      <c r="E18" s="39" t="s">
        <v>68</v>
      </c>
      <c r="F18" s="39" t="s">
        <v>89</v>
      </c>
      <c r="G18" s="39" t="s">
        <v>47</v>
      </c>
      <c r="H18" s="40">
        <v>41729</v>
      </c>
      <c r="I18" s="41"/>
      <c r="J18" s="58"/>
      <c r="K18" s="87">
        <v>15720</v>
      </c>
      <c r="L18" s="99">
        <f t="shared" si="2"/>
        <v>0.24910941475826973</v>
      </c>
      <c r="M18" s="99">
        <f t="shared" si="3"/>
        <v>0.75089058524173025</v>
      </c>
      <c r="N18" s="102">
        <f t="shared" si="4"/>
        <v>0</v>
      </c>
      <c r="O18" s="90">
        <v>3916</v>
      </c>
      <c r="P18" s="105">
        <v>2459</v>
      </c>
      <c r="Q18" s="105">
        <v>229</v>
      </c>
      <c r="R18" s="105">
        <v>939</v>
      </c>
      <c r="S18" s="105">
        <v>82</v>
      </c>
      <c r="T18" s="108">
        <v>207</v>
      </c>
      <c r="U18" s="93">
        <f>11584+220</f>
        <v>11804</v>
      </c>
      <c r="V18" s="105">
        <v>11584</v>
      </c>
      <c r="W18" s="105">
        <v>220</v>
      </c>
      <c r="X18" s="108"/>
      <c r="Y18" s="96"/>
      <c r="Z18" s="83" t="s">
        <v>90</v>
      </c>
      <c r="AB18" s="74" t="s">
        <v>403</v>
      </c>
      <c r="AC18" s="111">
        <v>15720</v>
      </c>
      <c r="AD18" s="114">
        <f t="shared" si="8"/>
        <v>0.24910941475826973</v>
      </c>
      <c r="AE18" s="114">
        <f t="shared" si="9"/>
        <v>0.75089058524173025</v>
      </c>
      <c r="AF18" s="117">
        <f t="shared" ref="AF18:AF27" si="11">IFERROR(AQ18/AC18,0)</f>
        <v>0</v>
      </c>
      <c r="AG18" s="120">
        <v>3916</v>
      </c>
      <c r="AH18" s="126">
        <v>2459</v>
      </c>
      <c r="AI18" s="126">
        <v>229</v>
      </c>
      <c r="AJ18" s="126">
        <v>939</v>
      </c>
      <c r="AK18" s="126">
        <v>82</v>
      </c>
      <c r="AL18" s="135">
        <v>207</v>
      </c>
      <c r="AM18" s="123">
        <f>11584+220</f>
        <v>11804</v>
      </c>
      <c r="AN18" s="126">
        <v>11584</v>
      </c>
      <c r="AO18" s="126">
        <v>220</v>
      </c>
      <c r="AP18" s="129"/>
      <c r="AQ18" s="132"/>
    </row>
    <row r="19" spans="1:43" s="37" customFormat="1" ht="60.75" customHeight="1">
      <c r="A19" s="39" t="s">
        <v>85</v>
      </c>
      <c r="B19" s="39" t="s">
        <v>91</v>
      </c>
      <c r="C19" s="39" t="s">
        <v>92</v>
      </c>
      <c r="D19" s="39" t="s">
        <v>88</v>
      </c>
      <c r="E19" s="39" t="s">
        <v>68</v>
      </c>
      <c r="F19" s="39" t="s">
        <v>89</v>
      </c>
      <c r="G19" s="39" t="s">
        <v>47</v>
      </c>
      <c r="H19" s="40">
        <v>41729</v>
      </c>
      <c r="I19" s="41"/>
      <c r="J19" s="58"/>
      <c r="K19" s="88"/>
      <c r="L19" s="100">
        <f t="shared" si="2"/>
        <v>0</v>
      </c>
      <c r="M19" s="100">
        <f t="shared" si="3"/>
        <v>0</v>
      </c>
      <c r="N19" s="103">
        <f t="shared" si="4"/>
        <v>0</v>
      </c>
      <c r="O19" s="91"/>
      <c r="P19" s="106"/>
      <c r="Q19" s="106"/>
      <c r="R19" s="106"/>
      <c r="S19" s="106"/>
      <c r="T19" s="109"/>
      <c r="U19" s="94"/>
      <c r="V19" s="106"/>
      <c r="W19" s="106"/>
      <c r="X19" s="109"/>
      <c r="Y19" s="97"/>
      <c r="Z19" s="84"/>
      <c r="AB19" s="74" t="s">
        <v>403</v>
      </c>
      <c r="AC19" s="112"/>
      <c r="AD19" s="115">
        <f t="shared" si="8"/>
        <v>0</v>
      </c>
      <c r="AE19" s="115">
        <f t="shared" si="9"/>
        <v>0</v>
      </c>
      <c r="AF19" s="118">
        <f t="shared" si="11"/>
        <v>0</v>
      </c>
      <c r="AG19" s="121"/>
      <c r="AH19" s="127"/>
      <c r="AI19" s="127"/>
      <c r="AJ19" s="127"/>
      <c r="AK19" s="127"/>
      <c r="AL19" s="136"/>
      <c r="AM19" s="124"/>
      <c r="AN19" s="127"/>
      <c r="AO19" s="127"/>
      <c r="AP19" s="130"/>
      <c r="AQ19" s="133"/>
    </row>
    <row r="20" spans="1:43" s="37" customFormat="1" ht="60.75" customHeight="1">
      <c r="A20" s="39" t="s">
        <v>85</v>
      </c>
      <c r="B20" s="39" t="s">
        <v>93</v>
      </c>
      <c r="C20" s="39" t="s">
        <v>94</v>
      </c>
      <c r="D20" s="39" t="s">
        <v>88</v>
      </c>
      <c r="E20" s="39" t="s">
        <v>68</v>
      </c>
      <c r="F20" s="39" t="s">
        <v>89</v>
      </c>
      <c r="G20" s="39" t="s">
        <v>47</v>
      </c>
      <c r="H20" s="40">
        <v>41729</v>
      </c>
      <c r="I20" s="41"/>
      <c r="J20" s="58"/>
      <c r="K20" s="88"/>
      <c r="L20" s="100">
        <f t="shared" si="2"/>
        <v>0</v>
      </c>
      <c r="M20" s="100">
        <f t="shared" si="3"/>
        <v>0</v>
      </c>
      <c r="N20" s="103">
        <f t="shared" si="4"/>
        <v>0</v>
      </c>
      <c r="O20" s="91"/>
      <c r="P20" s="106"/>
      <c r="Q20" s="106"/>
      <c r="R20" s="106"/>
      <c r="S20" s="106"/>
      <c r="T20" s="109"/>
      <c r="U20" s="94"/>
      <c r="V20" s="106"/>
      <c r="W20" s="106"/>
      <c r="X20" s="109"/>
      <c r="Y20" s="97"/>
      <c r="Z20" s="84"/>
      <c r="AB20" s="74" t="s">
        <v>403</v>
      </c>
      <c r="AC20" s="112"/>
      <c r="AD20" s="115">
        <f t="shared" si="8"/>
        <v>0</v>
      </c>
      <c r="AE20" s="115">
        <f t="shared" si="9"/>
        <v>0</v>
      </c>
      <c r="AF20" s="118">
        <f t="shared" si="11"/>
        <v>0</v>
      </c>
      <c r="AG20" s="121"/>
      <c r="AH20" s="127"/>
      <c r="AI20" s="127"/>
      <c r="AJ20" s="127"/>
      <c r="AK20" s="127"/>
      <c r="AL20" s="136"/>
      <c r="AM20" s="124"/>
      <c r="AN20" s="127"/>
      <c r="AO20" s="127"/>
      <c r="AP20" s="130"/>
      <c r="AQ20" s="133"/>
    </row>
    <row r="21" spans="1:43" s="37" customFormat="1" ht="60.75" customHeight="1">
      <c r="A21" s="39" t="s">
        <v>85</v>
      </c>
      <c r="B21" s="39" t="s">
        <v>95</v>
      </c>
      <c r="C21" s="39" t="s">
        <v>96</v>
      </c>
      <c r="D21" s="39" t="s">
        <v>88</v>
      </c>
      <c r="E21" s="39" t="s">
        <v>68</v>
      </c>
      <c r="F21" s="39" t="s">
        <v>89</v>
      </c>
      <c r="G21" s="39" t="s">
        <v>47</v>
      </c>
      <c r="H21" s="40">
        <v>41361</v>
      </c>
      <c r="I21" s="41"/>
      <c r="J21" s="58"/>
      <c r="K21" s="88"/>
      <c r="L21" s="100">
        <f t="shared" si="2"/>
        <v>0</v>
      </c>
      <c r="M21" s="100">
        <f t="shared" si="3"/>
        <v>0</v>
      </c>
      <c r="N21" s="103">
        <f t="shared" si="4"/>
        <v>0</v>
      </c>
      <c r="O21" s="91"/>
      <c r="P21" s="106"/>
      <c r="Q21" s="106"/>
      <c r="R21" s="106"/>
      <c r="S21" s="106"/>
      <c r="T21" s="109"/>
      <c r="U21" s="94"/>
      <c r="V21" s="106"/>
      <c r="W21" s="106"/>
      <c r="X21" s="109"/>
      <c r="Y21" s="97"/>
      <c r="Z21" s="84"/>
      <c r="AB21" s="74" t="s">
        <v>403</v>
      </c>
      <c r="AC21" s="112"/>
      <c r="AD21" s="115">
        <f t="shared" si="8"/>
        <v>0</v>
      </c>
      <c r="AE21" s="115">
        <f t="shared" si="9"/>
        <v>0</v>
      </c>
      <c r="AF21" s="118">
        <f t="shared" si="11"/>
        <v>0</v>
      </c>
      <c r="AG21" s="121"/>
      <c r="AH21" s="127"/>
      <c r="AI21" s="127"/>
      <c r="AJ21" s="127"/>
      <c r="AK21" s="127"/>
      <c r="AL21" s="136"/>
      <c r="AM21" s="124"/>
      <c r="AN21" s="127"/>
      <c r="AO21" s="127"/>
      <c r="AP21" s="130"/>
      <c r="AQ21" s="133"/>
    </row>
    <row r="22" spans="1:43" s="37" customFormat="1" ht="60.75" customHeight="1">
      <c r="A22" s="39" t="s">
        <v>85</v>
      </c>
      <c r="B22" s="39" t="s">
        <v>97</v>
      </c>
      <c r="C22" s="39" t="s">
        <v>98</v>
      </c>
      <c r="D22" s="39" t="s">
        <v>88</v>
      </c>
      <c r="E22" s="39" t="s">
        <v>68</v>
      </c>
      <c r="F22" s="39" t="s">
        <v>89</v>
      </c>
      <c r="G22" s="39" t="s">
        <v>47</v>
      </c>
      <c r="H22" s="40">
        <v>41361</v>
      </c>
      <c r="I22" s="41"/>
      <c r="J22" s="58"/>
      <c r="K22" s="88"/>
      <c r="L22" s="100">
        <f t="shared" si="2"/>
        <v>0</v>
      </c>
      <c r="M22" s="100">
        <f t="shared" si="3"/>
        <v>0</v>
      </c>
      <c r="N22" s="103">
        <f t="shared" si="4"/>
        <v>0</v>
      </c>
      <c r="O22" s="91"/>
      <c r="P22" s="106"/>
      <c r="Q22" s="106"/>
      <c r="R22" s="106"/>
      <c r="S22" s="106"/>
      <c r="T22" s="109"/>
      <c r="U22" s="94"/>
      <c r="V22" s="106"/>
      <c r="W22" s="106"/>
      <c r="X22" s="109"/>
      <c r="Y22" s="97"/>
      <c r="Z22" s="84"/>
      <c r="AB22" s="74" t="s">
        <v>403</v>
      </c>
      <c r="AC22" s="112"/>
      <c r="AD22" s="115">
        <f t="shared" si="8"/>
        <v>0</v>
      </c>
      <c r="AE22" s="115">
        <f t="shared" si="9"/>
        <v>0</v>
      </c>
      <c r="AF22" s="118">
        <f t="shared" si="11"/>
        <v>0</v>
      </c>
      <c r="AG22" s="121"/>
      <c r="AH22" s="127"/>
      <c r="AI22" s="127"/>
      <c r="AJ22" s="127"/>
      <c r="AK22" s="127"/>
      <c r="AL22" s="136"/>
      <c r="AM22" s="124"/>
      <c r="AN22" s="127"/>
      <c r="AO22" s="127"/>
      <c r="AP22" s="130"/>
      <c r="AQ22" s="133"/>
    </row>
    <row r="23" spans="1:43" s="37" customFormat="1" ht="60.75" customHeight="1">
      <c r="A23" s="39" t="s">
        <v>85</v>
      </c>
      <c r="B23" s="39" t="s">
        <v>99</v>
      </c>
      <c r="C23" s="39" t="s">
        <v>100</v>
      </c>
      <c r="D23" s="39" t="s">
        <v>88</v>
      </c>
      <c r="E23" s="39" t="s">
        <v>68</v>
      </c>
      <c r="F23" s="39" t="s">
        <v>89</v>
      </c>
      <c r="G23" s="39" t="s">
        <v>47</v>
      </c>
      <c r="H23" s="40">
        <v>41871</v>
      </c>
      <c r="I23" s="41"/>
      <c r="J23" s="58"/>
      <c r="K23" s="88"/>
      <c r="L23" s="100">
        <f t="shared" si="2"/>
        <v>0</v>
      </c>
      <c r="M23" s="100">
        <f t="shared" si="3"/>
        <v>0</v>
      </c>
      <c r="N23" s="103">
        <f t="shared" si="4"/>
        <v>0</v>
      </c>
      <c r="O23" s="91"/>
      <c r="P23" s="106"/>
      <c r="Q23" s="106"/>
      <c r="R23" s="106"/>
      <c r="S23" s="106"/>
      <c r="T23" s="109"/>
      <c r="U23" s="94"/>
      <c r="V23" s="106"/>
      <c r="W23" s="106"/>
      <c r="X23" s="109"/>
      <c r="Y23" s="97"/>
      <c r="Z23" s="84"/>
      <c r="AB23" s="74" t="s">
        <v>403</v>
      </c>
      <c r="AC23" s="112"/>
      <c r="AD23" s="115">
        <f t="shared" si="8"/>
        <v>0</v>
      </c>
      <c r="AE23" s="115">
        <f t="shared" si="9"/>
        <v>0</v>
      </c>
      <c r="AF23" s="118">
        <f t="shared" si="11"/>
        <v>0</v>
      </c>
      <c r="AG23" s="121"/>
      <c r="AH23" s="127"/>
      <c r="AI23" s="127"/>
      <c r="AJ23" s="127"/>
      <c r="AK23" s="127"/>
      <c r="AL23" s="136"/>
      <c r="AM23" s="124"/>
      <c r="AN23" s="127"/>
      <c r="AO23" s="127"/>
      <c r="AP23" s="130"/>
      <c r="AQ23" s="133"/>
    </row>
    <row r="24" spans="1:43" s="37" customFormat="1" ht="60.75" customHeight="1">
      <c r="A24" s="39" t="s">
        <v>85</v>
      </c>
      <c r="B24" s="39" t="s">
        <v>101</v>
      </c>
      <c r="C24" s="39" t="s">
        <v>85</v>
      </c>
      <c r="D24" s="39" t="s">
        <v>88</v>
      </c>
      <c r="E24" s="39" t="s">
        <v>68</v>
      </c>
      <c r="F24" s="39" t="s">
        <v>89</v>
      </c>
      <c r="G24" s="39" t="s">
        <v>47</v>
      </c>
      <c r="H24" s="40">
        <v>42165</v>
      </c>
      <c r="I24" s="41"/>
      <c r="J24" s="58"/>
      <c r="K24" s="88"/>
      <c r="L24" s="100">
        <f t="shared" si="2"/>
        <v>0</v>
      </c>
      <c r="M24" s="100">
        <f t="shared" si="3"/>
        <v>0</v>
      </c>
      <c r="N24" s="103">
        <f t="shared" si="4"/>
        <v>0</v>
      </c>
      <c r="O24" s="91"/>
      <c r="P24" s="106"/>
      <c r="Q24" s="106"/>
      <c r="R24" s="106"/>
      <c r="S24" s="106"/>
      <c r="T24" s="109"/>
      <c r="U24" s="94"/>
      <c r="V24" s="106"/>
      <c r="W24" s="106"/>
      <c r="X24" s="109"/>
      <c r="Y24" s="97"/>
      <c r="Z24" s="84"/>
      <c r="AB24" s="74" t="s">
        <v>403</v>
      </c>
      <c r="AC24" s="112"/>
      <c r="AD24" s="115">
        <f t="shared" si="8"/>
        <v>0</v>
      </c>
      <c r="AE24" s="115">
        <f t="shared" si="9"/>
        <v>0</v>
      </c>
      <c r="AF24" s="118">
        <f t="shared" si="11"/>
        <v>0</v>
      </c>
      <c r="AG24" s="121"/>
      <c r="AH24" s="127"/>
      <c r="AI24" s="127"/>
      <c r="AJ24" s="127"/>
      <c r="AK24" s="127"/>
      <c r="AL24" s="136"/>
      <c r="AM24" s="124"/>
      <c r="AN24" s="127"/>
      <c r="AO24" s="127"/>
      <c r="AP24" s="130"/>
      <c r="AQ24" s="133"/>
    </row>
    <row r="25" spans="1:43" s="37" customFormat="1" ht="60.75" customHeight="1">
      <c r="A25" s="39" t="s">
        <v>102</v>
      </c>
      <c r="B25" s="39" t="s">
        <v>103</v>
      </c>
      <c r="C25" s="39" t="s">
        <v>104</v>
      </c>
      <c r="D25" s="39" t="s">
        <v>88</v>
      </c>
      <c r="E25" s="39" t="s">
        <v>68</v>
      </c>
      <c r="F25" s="39" t="s">
        <v>105</v>
      </c>
      <c r="G25" s="39" t="s">
        <v>47</v>
      </c>
      <c r="H25" s="40">
        <v>41361</v>
      </c>
      <c r="I25" s="41"/>
      <c r="J25" s="58"/>
      <c r="K25" s="89"/>
      <c r="L25" s="101">
        <f t="shared" si="2"/>
        <v>0</v>
      </c>
      <c r="M25" s="101">
        <f t="shared" si="3"/>
        <v>0</v>
      </c>
      <c r="N25" s="104">
        <f t="shared" si="4"/>
        <v>0</v>
      </c>
      <c r="O25" s="92"/>
      <c r="P25" s="107"/>
      <c r="Q25" s="107"/>
      <c r="R25" s="107"/>
      <c r="S25" s="107"/>
      <c r="T25" s="110"/>
      <c r="U25" s="95"/>
      <c r="V25" s="107"/>
      <c r="W25" s="107"/>
      <c r="X25" s="110"/>
      <c r="Y25" s="98"/>
      <c r="Z25" s="85"/>
      <c r="AB25" s="74" t="s">
        <v>403</v>
      </c>
      <c r="AC25" s="113"/>
      <c r="AD25" s="116">
        <f t="shared" si="8"/>
        <v>0</v>
      </c>
      <c r="AE25" s="116">
        <f t="shared" si="9"/>
        <v>0</v>
      </c>
      <c r="AF25" s="119">
        <f t="shared" si="11"/>
        <v>0</v>
      </c>
      <c r="AG25" s="122"/>
      <c r="AH25" s="128"/>
      <c r="AI25" s="128"/>
      <c r="AJ25" s="128"/>
      <c r="AK25" s="128"/>
      <c r="AL25" s="137"/>
      <c r="AM25" s="125"/>
      <c r="AN25" s="128"/>
      <c r="AO25" s="128"/>
      <c r="AP25" s="131"/>
      <c r="AQ25" s="134"/>
    </row>
    <row r="26" spans="1:43" s="37" customFormat="1" ht="60.75" customHeight="1">
      <c r="A26" s="39" t="s">
        <v>106</v>
      </c>
      <c r="B26" s="39" t="s">
        <v>107</v>
      </c>
      <c r="C26" s="39" t="s">
        <v>108</v>
      </c>
      <c r="D26" s="39" t="s">
        <v>109</v>
      </c>
      <c r="E26" s="39" t="s">
        <v>52</v>
      </c>
      <c r="F26" s="39" t="s">
        <v>52</v>
      </c>
      <c r="G26" s="39" t="s">
        <v>32</v>
      </c>
      <c r="H26" s="40">
        <v>39070</v>
      </c>
      <c r="I26" s="41">
        <v>42276</v>
      </c>
      <c r="J26" s="58" t="s">
        <v>110</v>
      </c>
      <c r="K26" s="161">
        <v>800</v>
      </c>
      <c r="L26" s="162">
        <f t="shared" si="2"/>
        <v>0</v>
      </c>
      <c r="M26" s="162">
        <f t="shared" si="3"/>
        <v>1</v>
      </c>
      <c r="N26" s="163">
        <f t="shared" si="4"/>
        <v>0</v>
      </c>
      <c r="O26" s="59"/>
      <c r="P26" s="44"/>
      <c r="Q26" s="44"/>
      <c r="R26" s="44"/>
      <c r="S26" s="44"/>
      <c r="T26" s="51"/>
      <c r="U26" s="49">
        <v>800</v>
      </c>
      <c r="V26" s="44">
        <v>800</v>
      </c>
      <c r="W26" s="44"/>
      <c r="X26" s="67"/>
      <c r="Y26" s="62"/>
      <c r="Z26" s="83" t="s">
        <v>111</v>
      </c>
      <c r="AB26" s="74" t="s">
        <v>403</v>
      </c>
      <c r="AC26" s="161">
        <v>800</v>
      </c>
      <c r="AD26" s="162">
        <f t="shared" si="8"/>
        <v>0</v>
      </c>
      <c r="AE26" s="162">
        <f t="shared" si="9"/>
        <v>1</v>
      </c>
      <c r="AF26" s="163">
        <f t="shared" si="11"/>
        <v>0</v>
      </c>
      <c r="AG26" s="59"/>
      <c r="AH26" s="44"/>
      <c r="AI26" s="44"/>
      <c r="AJ26" s="44"/>
      <c r="AK26" s="44"/>
      <c r="AL26" s="51"/>
      <c r="AM26" s="49">
        <v>800</v>
      </c>
      <c r="AN26" s="44">
        <v>800</v>
      </c>
      <c r="AO26" s="44"/>
      <c r="AP26" s="67"/>
      <c r="AQ26" s="62"/>
    </row>
    <row r="27" spans="1:43" s="46" customFormat="1" ht="60.75" customHeight="1">
      <c r="A27" s="39" t="s">
        <v>112</v>
      </c>
      <c r="B27" s="39" t="s">
        <v>113</v>
      </c>
      <c r="C27" s="39" t="s">
        <v>108</v>
      </c>
      <c r="D27" s="39" t="s">
        <v>109</v>
      </c>
      <c r="E27" s="39" t="s">
        <v>52</v>
      </c>
      <c r="F27" s="39" t="s">
        <v>52</v>
      </c>
      <c r="G27" s="39" t="s">
        <v>32</v>
      </c>
      <c r="H27" s="40">
        <v>39070</v>
      </c>
      <c r="I27" s="41">
        <v>41772</v>
      </c>
      <c r="J27" s="58" t="s">
        <v>114</v>
      </c>
      <c r="K27" s="161"/>
      <c r="L27" s="162">
        <f t="shared" si="2"/>
        <v>0</v>
      </c>
      <c r="M27" s="162">
        <f t="shared" si="3"/>
        <v>0</v>
      </c>
      <c r="N27" s="163">
        <f t="shared" si="4"/>
        <v>0</v>
      </c>
      <c r="O27" s="60"/>
      <c r="P27" s="45"/>
      <c r="Q27" s="45"/>
      <c r="R27" s="45"/>
      <c r="S27" s="45"/>
      <c r="T27" s="52"/>
      <c r="U27" s="54"/>
      <c r="V27" s="45"/>
      <c r="W27" s="45"/>
      <c r="X27" s="71"/>
      <c r="Y27" s="63"/>
      <c r="Z27" s="85"/>
      <c r="AB27" s="72" t="s">
        <v>403</v>
      </c>
      <c r="AC27" s="161"/>
      <c r="AD27" s="162">
        <f t="shared" si="8"/>
        <v>0</v>
      </c>
      <c r="AE27" s="162">
        <f t="shared" si="9"/>
        <v>0</v>
      </c>
      <c r="AF27" s="163">
        <f t="shared" si="11"/>
        <v>0</v>
      </c>
      <c r="AG27" s="60"/>
      <c r="AH27" s="45"/>
      <c r="AI27" s="45"/>
      <c r="AJ27" s="45"/>
      <c r="AK27" s="45"/>
      <c r="AL27" s="52"/>
      <c r="AM27" s="54"/>
      <c r="AN27" s="45"/>
      <c r="AO27" s="45"/>
      <c r="AP27" s="71"/>
      <c r="AQ27" s="63"/>
    </row>
    <row r="28" spans="1:43" s="46" customFormat="1" ht="60.75" customHeight="1">
      <c r="A28" s="39" t="s">
        <v>115</v>
      </c>
      <c r="B28" s="39" t="s">
        <v>116</v>
      </c>
      <c r="C28" s="39" t="s">
        <v>117</v>
      </c>
      <c r="D28" s="39" t="s">
        <v>109</v>
      </c>
      <c r="E28" s="39" t="s">
        <v>52</v>
      </c>
      <c r="F28" s="39" t="s">
        <v>52</v>
      </c>
      <c r="G28" s="39" t="s">
        <v>32</v>
      </c>
      <c r="H28" s="40">
        <v>39070</v>
      </c>
      <c r="I28" s="41" t="s">
        <v>73</v>
      </c>
      <c r="J28" s="58" t="s">
        <v>118</v>
      </c>
      <c r="K28" s="61"/>
      <c r="L28" s="64"/>
      <c r="M28" s="64"/>
      <c r="N28" s="65"/>
      <c r="O28" s="60"/>
      <c r="P28" s="45"/>
      <c r="Q28" s="45"/>
      <c r="R28" s="45"/>
      <c r="S28" s="45"/>
      <c r="T28" s="52"/>
      <c r="U28" s="54"/>
      <c r="V28" s="45"/>
      <c r="W28" s="45"/>
      <c r="X28" s="71"/>
      <c r="Y28" s="63"/>
      <c r="Z28" s="53" t="s">
        <v>119</v>
      </c>
      <c r="AB28" s="72" t="s">
        <v>403</v>
      </c>
      <c r="AC28" s="61"/>
      <c r="AD28" s="64"/>
      <c r="AE28" s="64"/>
      <c r="AF28" s="65"/>
      <c r="AG28" s="60"/>
      <c r="AH28" s="45"/>
      <c r="AI28" s="45"/>
      <c r="AJ28" s="45"/>
      <c r="AK28" s="45"/>
      <c r="AL28" s="52"/>
      <c r="AM28" s="54"/>
      <c r="AN28" s="45"/>
      <c r="AO28" s="45"/>
      <c r="AP28" s="71"/>
      <c r="AQ28" s="63"/>
    </row>
    <row r="29" spans="1:43" s="46" customFormat="1" ht="60.75" customHeight="1">
      <c r="A29" s="55" t="s">
        <v>120</v>
      </c>
      <c r="B29" s="39" t="s">
        <v>121</v>
      </c>
      <c r="C29" s="39" t="s">
        <v>122</v>
      </c>
      <c r="D29" s="39" t="s">
        <v>123</v>
      </c>
      <c r="E29" s="39" t="s">
        <v>61</v>
      </c>
      <c r="F29" s="39" t="s">
        <v>124</v>
      </c>
      <c r="G29" s="39" t="s">
        <v>47</v>
      </c>
      <c r="H29" s="40">
        <v>41775</v>
      </c>
      <c r="I29" s="41"/>
      <c r="J29" s="58"/>
      <c r="K29" s="61">
        <f>O29+U29</f>
        <v>125</v>
      </c>
      <c r="L29" s="64">
        <f t="shared" si="2"/>
        <v>0.33600000000000002</v>
      </c>
      <c r="M29" s="64">
        <f t="shared" si="3"/>
        <v>0.66400000000000003</v>
      </c>
      <c r="N29" s="65">
        <f t="shared" si="4"/>
        <v>0</v>
      </c>
      <c r="O29" s="60">
        <v>42</v>
      </c>
      <c r="P29" s="45"/>
      <c r="Q29" s="45">
        <v>22</v>
      </c>
      <c r="R29" s="45"/>
      <c r="S29" s="45">
        <v>20</v>
      </c>
      <c r="T29" s="52"/>
      <c r="U29" s="54">
        <v>83</v>
      </c>
      <c r="V29" s="45">
        <v>83</v>
      </c>
      <c r="W29" s="45"/>
      <c r="X29" s="71"/>
      <c r="Y29" s="63"/>
      <c r="Z29" s="53"/>
      <c r="AB29" s="72" t="s">
        <v>403</v>
      </c>
      <c r="AC29" s="61">
        <f>AG29+AM29</f>
        <v>125</v>
      </c>
      <c r="AD29" s="64">
        <f t="shared" ref="AD29:AD43" si="12">IFERROR(AG29/AC29,0)</f>
        <v>0.33600000000000002</v>
      </c>
      <c r="AE29" s="64">
        <f t="shared" ref="AE29:AE43" si="13">IFERROR(AM29/AC29,0)</f>
        <v>0.66400000000000003</v>
      </c>
      <c r="AF29" s="65">
        <f t="shared" ref="AF29:AF41" si="14">IFERROR(AQ29/AC29,0)</f>
        <v>0</v>
      </c>
      <c r="AG29" s="60">
        <v>42</v>
      </c>
      <c r="AH29" s="45"/>
      <c r="AI29" s="45">
        <v>22</v>
      </c>
      <c r="AJ29" s="45"/>
      <c r="AK29" s="45">
        <v>20</v>
      </c>
      <c r="AL29" s="52"/>
      <c r="AM29" s="54">
        <v>83</v>
      </c>
      <c r="AN29" s="45">
        <v>83</v>
      </c>
      <c r="AO29" s="45"/>
      <c r="AP29" s="71"/>
      <c r="AQ29" s="63"/>
    </row>
    <row r="30" spans="1:43" s="46" customFormat="1" ht="60.75" customHeight="1">
      <c r="A30" s="55" t="s">
        <v>120</v>
      </c>
      <c r="B30" s="39" t="s">
        <v>58</v>
      </c>
      <c r="C30" s="39" t="s">
        <v>122</v>
      </c>
      <c r="D30" s="39" t="s">
        <v>123</v>
      </c>
      <c r="E30" s="39" t="s">
        <v>61</v>
      </c>
      <c r="F30" s="39" t="s">
        <v>124</v>
      </c>
      <c r="G30" s="39" t="s">
        <v>47</v>
      </c>
      <c r="H30" s="40">
        <v>42347</v>
      </c>
      <c r="I30" s="41"/>
      <c r="J30" s="58"/>
      <c r="K30" s="61">
        <v>292</v>
      </c>
      <c r="L30" s="64">
        <f t="shared" si="2"/>
        <v>0.40753424657534248</v>
      </c>
      <c r="M30" s="64">
        <f t="shared" si="3"/>
        <v>0.59246575342465757</v>
      </c>
      <c r="N30" s="65">
        <f t="shared" si="4"/>
        <v>0</v>
      </c>
      <c r="O30" s="60">
        <v>119</v>
      </c>
      <c r="P30" s="45"/>
      <c r="Q30" s="45">
        <v>92</v>
      </c>
      <c r="R30" s="45"/>
      <c r="S30" s="45">
        <v>27</v>
      </c>
      <c r="T30" s="52"/>
      <c r="U30" s="54">
        <v>173</v>
      </c>
      <c r="V30" s="45">
        <v>173</v>
      </c>
      <c r="W30" s="45"/>
      <c r="X30" s="71"/>
      <c r="Y30" s="63"/>
      <c r="Z30" s="53"/>
      <c r="AB30" s="72" t="s">
        <v>403</v>
      </c>
      <c r="AC30" s="61">
        <v>292</v>
      </c>
      <c r="AD30" s="64">
        <f t="shared" si="12"/>
        <v>0.40753424657534248</v>
      </c>
      <c r="AE30" s="64">
        <f t="shared" si="13"/>
        <v>0.59246575342465757</v>
      </c>
      <c r="AF30" s="65">
        <f t="shared" si="14"/>
        <v>0</v>
      </c>
      <c r="AG30" s="60">
        <v>119</v>
      </c>
      <c r="AH30" s="45"/>
      <c r="AI30" s="45">
        <v>92</v>
      </c>
      <c r="AJ30" s="45"/>
      <c r="AK30" s="45">
        <v>27</v>
      </c>
      <c r="AL30" s="52"/>
      <c r="AM30" s="54">
        <v>173</v>
      </c>
      <c r="AN30" s="45">
        <v>173</v>
      </c>
      <c r="AO30" s="45"/>
      <c r="AP30" s="71"/>
      <c r="AQ30" s="63"/>
    </row>
    <row r="31" spans="1:43" s="46" customFormat="1" ht="60.75" customHeight="1">
      <c r="A31" s="39" t="s">
        <v>125</v>
      </c>
      <c r="B31" s="39" t="s">
        <v>126</v>
      </c>
      <c r="C31" s="39" t="s">
        <v>127</v>
      </c>
      <c r="D31" s="39" t="s">
        <v>128</v>
      </c>
      <c r="E31" s="39" t="s">
        <v>129</v>
      </c>
      <c r="F31" s="39" t="s">
        <v>130</v>
      </c>
      <c r="G31" s="39" t="s">
        <v>47</v>
      </c>
      <c r="H31" s="40">
        <v>42039</v>
      </c>
      <c r="I31" s="41"/>
      <c r="J31" s="58"/>
      <c r="K31" s="61">
        <v>457</v>
      </c>
      <c r="L31" s="64">
        <f t="shared" si="2"/>
        <v>0.39168490153172869</v>
      </c>
      <c r="M31" s="64">
        <f t="shared" si="3"/>
        <v>0.60831509846827136</v>
      </c>
      <c r="N31" s="65">
        <f t="shared" si="4"/>
        <v>0</v>
      </c>
      <c r="O31" s="60">
        <v>179</v>
      </c>
      <c r="P31" s="45">
        <v>35</v>
      </c>
      <c r="Q31" s="45">
        <v>44</v>
      </c>
      <c r="R31" s="45">
        <v>36</v>
      </c>
      <c r="S31" s="45">
        <v>64</v>
      </c>
      <c r="T31" s="52"/>
      <c r="U31" s="54">
        <v>278</v>
      </c>
      <c r="V31" s="45">
        <v>80</v>
      </c>
      <c r="W31" s="45">
        <v>198</v>
      </c>
      <c r="X31" s="71"/>
      <c r="Y31" s="63"/>
      <c r="Z31" s="53"/>
      <c r="AB31" s="72" t="s">
        <v>403</v>
      </c>
      <c r="AC31" s="61">
        <v>457</v>
      </c>
      <c r="AD31" s="64">
        <f t="shared" si="12"/>
        <v>0.39168490153172869</v>
      </c>
      <c r="AE31" s="64">
        <f t="shared" si="13"/>
        <v>0.60831509846827136</v>
      </c>
      <c r="AF31" s="65">
        <f t="shared" si="14"/>
        <v>0</v>
      </c>
      <c r="AG31" s="60">
        <v>179</v>
      </c>
      <c r="AH31" s="45">
        <v>35</v>
      </c>
      <c r="AI31" s="45">
        <v>44</v>
      </c>
      <c r="AJ31" s="45">
        <v>36</v>
      </c>
      <c r="AK31" s="45">
        <v>64</v>
      </c>
      <c r="AL31" s="52"/>
      <c r="AM31" s="54">
        <v>278</v>
      </c>
      <c r="AN31" s="45">
        <v>80</v>
      </c>
      <c r="AO31" s="45">
        <v>198</v>
      </c>
      <c r="AP31" s="71"/>
      <c r="AQ31" s="63"/>
    </row>
    <row r="32" spans="1:43" s="46" customFormat="1" ht="60.75" customHeight="1">
      <c r="A32" s="39" t="s">
        <v>131</v>
      </c>
      <c r="B32" s="39" t="s">
        <v>132</v>
      </c>
      <c r="C32" s="39" t="s">
        <v>133</v>
      </c>
      <c r="D32" s="39" t="s">
        <v>134</v>
      </c>
      <c r="E32" s="39" t="s">
        <v>135</v>
      </c>
      <c r="F32" s="39" t="s">
        <v>136</v>
      </c>
      <c r="G32" s="39" t="s">
        <v>32</v>
      </c>
      <c r="H32" s="40">
        <v>40269</v>
      </c>
      <c r="I32" s="41">
        <v>41873</v>
      </c>
      <c r="J32" s="58"/>
      <c r="K32" s="61">
        <v>9</v>
      </c>
      <c r="L32" s="64">
        <f t="shared" si="2"/>
        <v>0</v>
      </c>
      <c r="M32" s="64">
        <f t="shared" si="3"/>
        <v>1</v>
      </c>
      <c r="N32" s="65">
        <f t="shared" si="4"/>
        <v>0</v>
      </c>
      <c r="O32" s="60"/>
      <c r="P32" s="45"/>
      <c r="Q32" s="45"/>
      <c r="R32" s="45"/>
      <c r="S32" s="45"/>
      <c r="T32" s="52"/>
      <c r="U32" s="54">
        <v>9</v>
      </c>
      <c r="V32" s="45">
        <v>9</v>
      </c>
      <c r="W32" s="45"/>
      <c r="X32" s="71"/>
      <c r="Y32" s="63"/>
      <c r="Z32" s="53"/>
      <c r="AB32" s="72" t="s">
        <v>403</v>
      </c>
      <c r="AC32" s="61">
        <v>9</v>
      </c>
      <c r="AD32" s="64">
        <f t="shared" si="12"/>
        <v>0</v>
      </c>
      <c r="AE32" s="64">
        <f t="shared" si="13"/>
        <v>1</v>
      </c>
      <c r="AF32" s="65">
        <f t="shared" si="14"/>
        <v>0</v>
      </c>
      <c r="AG32" s="60"/>
      <c r="AH32" s="45"/>
      <c r="AI32" s="45"/>
      <c r="AJ32" s="45"/>
      <c r="AK32" s="45"/>
      <c r="AL32" s="52"/>
      <c r="AM32" s="54">
        <v>9</v>
      </c>
      <c r="AN32" s="45">
        <v>9</v>
      </c>
      <c r="AO32" s="45"/>
      <c r="AP32" s="71"/>
      <c r="AQ32" s="63"/>
    </row>
    <row r="33" spans="1:43" s="46" customFormat="1" ht="60.75" customHeight="1">
      <c r="A33" s="39" t="s">
        <v>137</v>
      </c>
      <c r="B33" s="39"/>
      <c r="C33" s="55" t="s">
        <v>138</v>
      </c>
      <c r="D33" s="39" t="s">
        <v>139</v>
      </c>
      <c r="E33" s="39" t="s">
        <v>140</v>
      </c>
      <c r="F33" s="39" t="s">
        <v>141</v>
      </c>
      <c r="G33" s="39" t="s">
        <v>47</v>
      </c>
      <c r="H33" s="40">
        <v>41796</v>
      </c>
      <c r="I33" s="41"/>
      <c r="J33" s="58"/>
      <c r="K33" s="61">
        <v>188</v>
      </c>
      <c r="L33" s="64">
        <f t="shared" si="2"/>
        <v>0.38297872340425532</v>
      </c>
      <c r="M33" s="64">
        <f t="shared" si="3"/>
        <v>0.61702127659574468</v>
      </c>
      <c r="N33" s="65">
        <f t="shared" si="4"/>
        <v>0</v>
      </c>
      <c r="O33" s="60">
        <v>72</v>
      </c>
      <c r="P33" s="45"/>
      <c r="Q33" s="45">
        <v>48</v>
      </c>
      <c r="R33" s="45"/>
      <c r="S33" s="45">
        <v>24</v>
      </c>
      <c r="T33" s="52"/>
      <c r="U33" s="54">
        <v>116</v>
      </c>
      <c r="V33" s="45">
        <v>116</v>
      </c>
      <c r="W33" s="45"/>
      <c r="X33" s="71"/>
      <c r="Y33" s="63"/>
      <c r="Z33" s="53"/>
      <c r="AB33" s="72" t="s">
        <v>403</v>
      </c>
      <c r="AC33" s="61">
        <v>188</v>
      </c>
      <c r="AD33" s="64">
        <f t="shared" si="12"/>
        <v>0.38297872340425532</v>
      </c>
      <c r="AE33" s="64">
        <f t="shared" si="13"/>
        <v>0.61702127659574468</v>
      </c>
      <c r="AF33" s="65">
        <f t="shared" si="14"/>
        <v>0</v>
      </c>
      <c r="AG33" s="60">
        <v>72</v>
      </c>
      <c r="AH33" s="45"/>
      <c r="AI33" s="45">
        <v>48</v>
      </c>
      <c r="AJ33" s="45"/>
      <c r="AK33" s="45">
        <v>24</v>
      </c>
      <c r="AL33" s="52"/>
      <c r="AM33" s="54">
        <v>116</v>
      </c>
      <c r="AN33" s="45">
        <v>116</v>
      </c>
      <c r="AO33" s="45"/>
      <c r="AP33" s="71"/>
      <c r="AQ33" s="63"/>
    </row>
    <row r="34" spans="1:43" s="46" customFormat="1" ht="60.75" customHeight="1">
      <c r="A34" s="39" t="s">
        <v>142</v>
      </c>
      <c r="B34" s="39"/>
      <c r="C34" s="39"/>
      <c r="D34" s="39" t="s">
        <v>143</v>
      </c>
      <c r="E34" s="39" t="s">
        <v>30</v>
      </c>
      <c r="F34" s="39" t="s">
        <v>30</v>
      </c>
      <c r="G34" s="39" t="s">
        <v>32</v>
      </c>
      <c r="H34" s="40">
        <v>41319</v>
      </c>
      <c r="I34" s="41" t="s">
        <v>73</v>
      </c>
      <c r="J34" s="58"/>
      <c r="K34" s="61">
        <v>16</v>
      </c>
      <c r="L34" s="64">
        <f t="shared" si="2"/>
        <v>1</v>
      </c>
      <c r="M34" s="64">
        <f t="shared" si="3"/>
        <v>0</v>
      </c>
      <c r="N34" s="65">
        <f t="shared" si="4"/>
        <v>0</v>
      </c>
      <c r="O34" s="60">
        <v>16</v>
      </c>
      <c r="P34" s="45"/>
      <c r="Q34" s="45"/>
      <c r="R34" s="45"/>
      <c r="S34" s="45">
        <v>16</v>
      </c>
      <c r="T34" s="52"/>
      <c r="U34" s="54"/>
      <c r="V34" s="45"/>
      <c r="W34" s="45"/>
      <c r="X34" s="71"/>
      <c r="Y34" s="63"/>
      <c r="Z34" s="53"/>
      <c r="AB34" s="72" t="s">
        <v>403</v>
      </c>
      <c r="AC34" s="61">
        <v>16</v>
      </c>
      <c r="AD34" s="64">
        <f t="shared" si="12"/>
        <v>1</v>
      </c>
      <c r="AE34" s="64">
        <f t="shared" si="13"/>
        <v>0</v>
      </c>
      <c r="AF34" s="65">
        <f t="shared" si="14"/>
        <v>0</v>
      </c>
      <c r="AG34" s="60">
        <v>16</v>
      </c>
      <c r="AH34" s="45"/>
      <c r="AI34" s="45"/>
      <c r="AJ34" s="45"/>
      <c r="AK34" s="45">
        <v>16</v>
      </c>
      <c r="AL34" s="52"/>
      <c r="AM34" s="54"/>
      <c r="AN34" s="45"/>
      <c r="AO34" s="45"/>
      <c r="AP34" s="71"/>
      <c r="AQ34" s="63"/>
    </row>
    <row r="35" spans="1:43" s="46" customFormat="1" ht="60.75" customHeight="1">
      <c r="A35" s="55" t="s">
        <v>144</v>
      </c>
      <c r="B35" s="39"/>
      <c r="C35" s="39" t="s">
        <v>145</v>
      </c>
      <c r="D35" s="39" t="s">
        <v>146</v>
      </c>
      <c r="E35" s="39" t="s">
        <v>40</v>
      </c>
      <c r="F35" s="39" t="s">
        <v>147</v>
      </c>
      <c r="G35" s="39" t="s">
        <v>32</v>
      </c>
      <c r="H35" s="40">
        <v>40471</v>
      </c>
      <c r="I35" s="41">
        <v>41758</v>
      </c>
      <c r="J35" s="58"/>
      <c r="K35" s="164">
        <v>237</v>
      </c>
      <c r="L35" s="155">
        <f t="shared" si="2"/>
        <v>0.29113924050632911</v>
      </c>
      <c r="M35" s="155">
        <f t="shared" si="3"/>
        <v>0.70886075949367089</v>
      </c>
      <c r="N35" s="165">
        <f t="shared" si="4"/>
        <v>0</v>
      </c>
      <c r="O35" s="60">
        <v>69</v>
      </c>
      <c r="P35" s="45"/>
      <c r="Q35" s="45">
        <v>42</v>
      </c>
      <c r="R35" s="45"/>
      <c r="S35" s="45">
        <v>27</v>
      </c>
      <c r="T35" s="52"/>
      <c r="U35" s="54">
        <v>168</v>
      </c>
      <c r="V35" s="45">
        <v>168</v>
      </c>
      <c r="W35" s="45"/>
      <c r="X35" s="71"/>
      <c r="Y35" s="63"/>
      <c r="Z35" s="53"/>
      <c r="AB35" s="72" t="s">
        <v>403</v>
      </c>
      <c r="AC35" s="164">
        <v>237</v>
      </c>
      <c r="AD35" s="155">
        <f t="shared" si="12"/>
        <v>0.29113924050632911</v>
      </c>
      <c r="AE35" s="155">
        <f t="shared" si="13"/>
        <v>0.70886075949367089</v>
      </c>
      <c r="AF35" s="165">
        <f t="shared" si="14"/>
        <v>0</v>
      </c>
      <c r="AG35" s="60">
        <v>69</v>
      </c>
      <c r="AH35" s="45"/>
      <c r="AI35" s="45">
        <v>42</v>
      </c>
      <c r="AJ35" s="45"/>
      <c r="AK35" s="45">
        <v>27</v>
      </c>
      <c r="AL35" s="52"/>
      <c r="AM35" s="54">
        <v>168</v>
      </c>
      <c r="AN35" s="45">
        <v>168</v>
      </c>
      <c r="AO35" s="45"/>
      <c r="AP35" s="71"/>
      <c r="AQ35" s="63"/>
    </row>
    <row r="36" spans="1:43" s="46" customFormat="1" ht="60.75" customHeight="1">
      <c r="A36" s="39" t="s">
        <v>148</v>
      </c>
      <c r="B36" s="39"/>
      <c r="C36" s="39" t="s">
        <v>149</v>
      </c>
      <c r="D36" s="39" t="s">
        <v>150</v>
      </c>
      <c r="E36" s="39" t="s">
        <v>140</v>
      </c>
      <c r="F36" s="39" t="s">
        <v>53</v>
      </c>
      <c r="G36" s="39" t="s">
        <v>32</v>
      </c>
      <c r="H36" s="40">
        <v>39909</v>
      </c>
      <c r="I36" s="41">
        <v>41981</v>
      </c>
      <c r="J36" s="58"/>
      <c r="K36" s="61">
        <v>984</v>
      </c>
      <c r="L36" s="64">
        <f t="shared" si="2"/>
        <v>0.42581300813008133</v>
      </c>
      <c r="M36" s="64">
        <f t="shared" si="3"/>
        <v>0.57418699186991873</v>
      </c>
      <c r="N36" s="65">
        <f t="shared" si="4"/>
        <v>0</v>
      </c>
      <c r="O36" s="60">
        <v>419</v>
      </c>
      <c r="P36" s="45">
        <v>239</v>
      </c>
      <c r="Q36" s="45"/>
      <c r="R36" s="45"/>
      <c r="S36" s="45">
        <v>180</v>
      </c>
      <c r="T36" s="52"/>
      <c r="U36" s="54">
        <v>565</v>
      </c>
      <c r="V36" s="45">
        <v>565</v>
      </c>
      <c r="W36" s="45"/>
      <c r="X36" s="71"/>
      <c r="Y36" s="63"/>
      <c r="Z36" s="53"/>
      <c r="AB36" s="72" t="s">
        <v>403</v>
      </c>
      <c r="AC36" s="61">
        <v>984</v>
      </c>
      <c r="AD36" s="64">
        <f t="shared" si="12"/>
        <v>0.42581300813008133</v>
      </c>
      <c r="AE36" s="64">
        <f t="shared" si="13"/>
        <v>0.57418699186991873</v>
      </c>
      <c r="AF36" s="65">
        <f t="shared" si="14"/>
        <v>0</v>
      </c>
      <c r="AG36" s="60">
        <v>419</v>
      </c>
      <c r="AH36" s="45">
        <v>239</v>
      </c>
      <c r="AI36" s="45"/>
      <c r="AJ36" s="45"/>
      <c r="AK36" s="45">
        <v>180</v>
      </c>
      <c r="AL36" s="52"/>
      <c r="AM36" s="54">
        <v>565</v>
      </c>
      <c r="AN36" s="45">
        <v>565</v>
      </c>
      <c r="AO36" s="45"/>
      <c r="AP36" s="71"/>
      <c r="AQ36" s="63"/>
    </row>
    <row r="37" spans="1:43" s="46" customFormat="1" ht="60.75" customHeight="1">
      <c r="A37" s="55" t="s">
        <v>151</v>
      </c>
      <c r="B37" s="39"/>
      <c r="C37" s="39" t="s">
        <v>152</v>
      </c>
      <c r="D37" s="39" t="s">
        <v>153</v>
      </c>
      <c r="E37" s="39" t="s">
        <v>140</v>
      </c>
      <c r="F37" s="39" t="s">
        <v>154</v>
      </c>
      <c r="G37" s="39" t="s">
        <v>47</v>
      </c>
      <c r="H37" s="40">
        <v>41820</v>
      </c>
      <c r="I37" s="41" t="s">
        <v>73</v>
      </c>
      <c r="J37" s="58"/>
      <c r="K37" s="61">
        <v>252</v>
      </c>
      <c r="L37" s="64">
        <f t="shared" si="2"/>
        <v>0.29365079365079366</v>
      </c>
      <c r="M37" s="64">
        <f t="shared" si="3"/>
        <v>0.70634920634920639</v>
      </c>
      <c r="N37" s="65">
        <f t="shared" si="4"/>
        <v>0</v>
      </c>
      <c r="O37" s="60">
        <v>74</v>
      </c>
      <c r="P37" s="45"/>
      <c r="Q37" s="45">
        <v>51</v>
      </c>
      <c r="R37" s="45"/>
      <c r="S37" s="45">
        <v>23</v>
      </c>
      <c r="T37" s="52"/>
      <c r="U37" s="54">
        <v>178</v>
      </c>
      <c r="V37" s="45">
        <v>178</v>
      </c>
      <c r="W37" s="45"/>
      <c r="X37" s="71"/>
      <c r="Y37" s="63"/>
      <c r="Z37" s="53"/>
      <c r="AB37" s="72" t="s">
        <v>403</v>
      </c>
      <c r="AC37" s="61">
        <v>252</v>
      </c>
      <c r="AD37" s="64">
        <f t="shared" si="12"/>
        <v>0.29365079365079366</v>
      </c>
      <c r="AE37" s="64">
        <f t="shared" si="13"/>
        <v>0.70634920634920639</v>
      </c>
      <c r="AF37" s="65">
        <f t="shared" si="14"/>
        <v>0</v>
      </c>
      <c r="AG37" s="60">
        <v>74</v>
      </c>
      <c r="AH37" s="45"/>
      <c r="AI37" s="45">
        <v>51</v>
      </c>
      <c r="AJ37" s="45"/>
      <c r="AK37" s="45">
        <v>23</v>
      </c>
      <c r="AL37" s="52"/>
      <c r="AM37" s="54">
        <v>178</v>
      </c>
      <c r="AN37" s="45">
        <v>178</v>
      </c>
      <c r="AO37" s="45"/>
      <c r="AP37" s="71"/>
      <c r="AQ37" s="63"/>
    </row>
    <row r="38" spans="1:43" s="46" customFormat="1" ht="60.75" customHeight="1">
      <c r="A38" s="39" t="s">
        <v>155</v>
      </c>
      <c r="B38" s="39" t="s">
        <v>156</v>
      </c>
      <c r="C38" s="39" t="s">
        <v>157</v>
      </c>
      <c r="D38" s="39" t="s">
        <v>158</v>
      </c>
      <c r="E38" s="39" t="s">
        <v>159</v>
      </c>
      <c r="F38" s="39" t="s">
        <v>160</v>
      </c>
      <c r="G38" s="39" t="s">
        <v>47</v>
      </c>
      <c r="H38" s="40">
        <v>40221</v>
      </c>
      <c r="I38" s="41">
        <v>42159</v>
      </c>
      <c r="J38" s="58"/>
      <c r="K38" s="87">
        <v>780</v>
      </c>
      <c r="L38" s="99">
        <f t="shared" si="2"/>
        <v>0.34615384615384615</v>
      </c>
      <c r="M38" s="99">
        <f t="shared" si="3"/>
        <v>0.65384615384615385</v>
      </c>
      <c r="N38" s="102">
        <f t="shared" si="4"/>
        <v>0</v>
      </c>
      <c r="O38" s="166">
        <v>270</v>
      </c>
      <c r="P38" s="167">
        <v>147</v>
      </c>
      <c r="Q38" s="167"/>
      <c r="R38" s="167"/>
      <c r="S38" s="167">
        <v>123</v>
      </c>
      <c r="T38" s="168"/>
      <c r="U38" s="169">
        <v>510</v>
      </c>
      <c r="V38" s="167">
        <v>510</v>
      </c>
      <c r="W38" s="167"/>
      <c r="X38" s="170"/>
      <c r="Y38" s="171"/>
      <c r="Z38" s="83" t="s">
        <v>161</v>
      </c>
      <c r="AB38" s="72" t="s">
        <v>403</v>
      </c>
      <c r="AC38" s="87">
        <v>780</v>
      </c>
      <c r="AD38" s="99">
        <f t="shared" si="12"/>
        <v>0.34615384615384615</v>
      </c>
      <c r="AE38" s="99">
        <f t="shared" si="13"/>
        <v>0.65384615384615385</v>
      </c>
      <c r="AF38" s="102">
        <f t="shared" si="14"/>
        <v>0</v>
      </c>
      <c r="AG38" s="166">
        <v>270</v>
      </c>
      <c r="AH38" s="167">
        <v>147</v>
      </c>
      <c r="AI38" s="167"/>
      <c r="AJ38" s="167"/>
      <c r="AK38" s="167">
        <v>123</v>
      </c>
      <c r="AL38" s="168"/>
      <c r="AM38" s="169">
        <v>510</v>
      </c>
      <c r="AN38" s="167">
        <v>510</v>
      </c>
      <c r="AO38" s="167"/>
      <c r="AP38" s="170"/>
      <c r="AQ38" s="171"/>
    </row>
    <row r="39" spans="1:43" s="46" customFormat="1" ht="60.75" customHeight="1">
      <c r="A39" s="39" t="s">
        <v>155</v>
      </c>
      <c r="B39" s="39" t="s">
        <v>162</v>
      </c>
      <c r="C39" s="39" t="s">
        <v>157</v>
      </c>
      <c r="D39" s="39" t="s">
        <v>158</v>
      </c>
      <c r="E39" s="39" t="s">
        <v>159</v>
      </c>
      <c r="F39" s="39" t="s">
        <v>160</v>
      </c>
      <c r="G39" s="39" t="s">
        <v>47</v>
      </c>
      <c r="H39" s="40">
        <v>40221</v>
      </c>
      <c r="I39" s="41">
        <v>41801</v>
      </c>
      <c r="J39" s="58"/>
      <c r="K39" s="89"/>
      <c r="L39" s="101">
        <f t="shared" si="2"/>
        <v>0</v>
      </c>
      <c r="M39" s="101">
        <f t="shared" si="3"/>
        <v>0</v>
      </c>
      <c r="N39" s="104">
        <f t="shared" si="4"/>
        <v>0</v>
      </c>
      <c r="O39" s="172"/>
      <c r="P39" s="173"/>
      <c r="Q39" s="173"/>
      <c r="R39" s="173"/>
      <c r="S39" s="173"/>
      <c r="T39" s="174"/>
      <c r="U39" s="175"/>
      <c r="V39" s="173"/>
      <c r="W39" s="173"/>
      <c r="X39" s="176"/>
      <c r="Y39" s="177"/>
      <c r="Z39" s="85"/>
      <c r="AB39" s="72" t="s">
        <v>403</v>
      </c>
      <c r="AC39" s="89"/>
      <c r="AD39" s="101">
        <f t="shared" si="12"/>
        <v>0</v>
      </c>
      <c r="AE39" s="101">
        <f t="shared" si="13"/>
        <v>0</v>
      </c>
      <c r="AF39" s="104">
        <f t="shared" si="14"/>
        <v>0</v>
      </c>
      <c r="AG39" s="172"/>
      <c r="AH39" s="173"/>
      <c r="AI39" s="173"/>
      <c r="AJ39" s="173"/>
      <c r="AK39" s="173"/>
      <c r="AL39" s="174"/>
      <c r="AM39" s="175"/>
      <c r="AN39" s="173"/>
      <c r="AO39" s="173"/>
      <c r="AP39" s="176"/>
      <c r="AQ39" s="177"/>
    </row>
    <row r="40" spans="1:43" s="46" customFormat="1" ht="60.75" customHeight="1">
      <c r="A40" s="39" t="s">
        <v>163</v>
      </c>
      <c r="B40" s="39"/>
      <c r="C40" s="39" t="s">
        <v>164</v>
      </c>
      <c r="D40" s="39" t="s">
        <v>165</v>
      </c>
      <c r="E40" s="39" t="s">
        <v>166</v>
      </c>
      <c r="F40" s="39" t="s">
        <v>53</v>
      </c>
      <c r="G40" s="39" t="s">
        <v>47</v>
      </c>
      <c r="H40" s="40">
        <v>40812</v>
      </c>
      <c r="I40" s="41">
        <v>41233</v>
      </c>
      <c r="J40" s="58"/>
      <c r="K40" s="61">
        <v>78</v>
      </c>
      <c r="L40" s="64">
        <f t="shared" si="2"/>
        <v>0.83333333333333337</v>
      </c>
      <c r="M40" s="64">
        <f t="shared" si="3"/>
        <v>0.16666666666666666</v>
      </c>
      <c r="N40" s="65">
        <f t="shared" si="4"/>
        <v>0</v>
      </c>
      <c r="O40" s="60">
        <v>65</v>
      </c>
      <c r="P40" s="45"/>
      <c r="Q40" s="45"/>
      <c r="R40" s="45">
        <v>65</v>
      </c>
      <c r="S40" s="45"/>
      <c r="T40" s="52"/>
      <c r="U40" s="54">
        <v>13</v>
      </c>
      <c r="V40" s="45">
        <v>13</v>
      </c>
      <c r="W40" s="45"/>
      <c r="X40" s="71"/>
      <c r="Y40" s="63"/>
      <c r="Z40" s="53"/>
      <c r="AB40" s="72" t="s">
        <v>403</v>
      </c>
      <c r="AC40" s="61">
        <v>78</v>
      </c>
      <c r="AD40" s="64">
        <f t="shared" si="12"/>
        <v>0.83333333333333337</v>
      </c>
      <c r="AE40" s="64">
        <f t="shared" si="13"/>
        <v>0.16666666666666666</v>
      </c>
      <c r="AF40" s="65">
        <f t="shared" si="14"/>
        <v>0</v>
      </c>
      <c r="AG40" s="60">
        <v>65</v>
      </c>
      <c r="AH40" s="45"/>
      <c r="AI40" s="45"/>
      <c r="AJ40" s="45">
        <v>65</v>
      </c>
      <c r="AK40" s="45"/>
      <c r="AL40" s="52"/>
      <c r="AM40" s="54">
        <v>13</v>
      </c>
      <c r="AN40" s="45">
        <v>13</v>
      </c>
      <c r="AO40" s="45"/>
      <c r="AP40" s="71"/>
      <c r="AQ40" s="63"/>
    </row>
    <row r="41" spans="1:43" s="46" customFormat="1" ht="60.75" customHeight="1">
      <c r="A41" s="55" t="s">
        <v>167</v>
      </c>
      <c r="B41" s="39" t="s">
        <v>168</v>
      </c>
      <c r="C41" s="39" t="s">
        <v>169</v>
      </c>
      <c r="D41" s="39" t="s">
        <v>170</v>
      </c>
      <c r="E41" s="39" t="s">
        <v>171</v>
      </c>
      <c r="F41" s="39" t="s">
        <v>172</v>
      </c>
      <c r="G41" s="39" t="s">
        <v>32</v>
      </c>
      <c r="H41" s="40">
        <v>38114</v>
      </c>
      <c r="I41" s="41">
        <v>42178</v>
      </c>
      <c r="J41" s="58"/>
      <c r="K41" s="61">
        <v>725</v>
      </c>
      <c r="L41" s="64">
        <f t="shared" si="2"/>
        <v>0.1503448275862069</v>
      </c>
      <c r="M41" s="64">
        <f t="shared" si="3"/>
        <v>0.84965517241379307</v>
      </c>
      <c r="N41" s="65">
        <f t="shared" si="4"/>
        <v>0</v>
      </c>
      <c r="O41" s="60">
        <v>109</v>
      </c>
      <c r="P41" s="45"/>
      <c r="Q41" s="45"/>
      <c r="R41" s="45"/>
      <c r="S41" s="45"/>
      <c r="T41" s="52">
        <v>109</v>
      </c>
      <c r="U41" s="54">
        <v>616</v>
      </c>
      <c r="V41" s="45"/>
      <c r="W41" s="45"/>
      <c r="X41" s="71">
        <v>616</v>
      </c>
      <c r="Y41" s="63"/>
      <c r="Z41" s="53" t="s">
        <v>173</v>
      </c>
      <c r="AB41" s="72" t="s">
        <v>403</v>
      </c>
      <c r="AC41" s="61">
        <v>725</v>
      </c>
      <c r="AD41" s="64">
        <f t="shared" si="12"/>
        <v>0.1503448275862069</v>
      </c>
      <c r="AE41" s="64">
        <f t="shared" si="13"/>
        <v>0.84965517241379307</v>
      </c>
      <c r="AF41" s="65">
        <f t="shared" si="14"/>
        <v>0</v>
      </c>
      <c r="AG41" s="60">
        <v>109</v>
      </c>
      <c r="AH41" s="45"/>
      <c r="AI41" s="45"/>
      <c r="AJ41" s="45"/>
      <c r="AK41" s="45"/>
      <c r="AL41" s="52">
        <v>109</v>
      </c>
      <c r="AM41" s="54">
        <v>616</v>
      </c>
      <c r="AN41" s="45"/>
      <c r="AO41" s="45"/>
      <c r="AP41" s="71">
        <v>616</v>
      </c>
      <c r="AQ41" s="63"/>
    </row>
    <row r="42" spans="1:43" s="46" customFormat="1" ht="60.75" customHeight="1">
      <c r="A42" s="39" t="s">
        <v>174</v>
      </c>
      <c r="B42" s="39" t="s">
        <v>175</v>
      </c>
      <c r="C42" s="39" t="s">
        <v>176</v>
      </c>
      <c r="D42" s="39" t="s">
        <v>177</v>
      </c>
      <c r="E42" s="39" t="s">
        <v>159</v>
      </c>
      <c r="F42" s="39" t="s">
        <v>178</v>
      </c>
      <c r="G42" s="39" t="s">
        <v>72</v>
      </c>
      <c r="H42" s="40">
        <v>41087</v>
      </c>
      <c r="I42" s="41" t="s">
        <v>73</v>
      </c>
      <c r="J42" s="58" t="s">
        <v>179</v>
      </c>
      <c r="K42" s="61">
        <v>746</v>
      </c>
      <c r="L42" s="64">
        <f t="shared" si="2"/>
        <v>0.35388739946380698</v>
      </c>
      <c r="M42" s="64">
        <f t="shared" si="3"/>
        <v>0.64611260053619302</v>
      </c>
      <c r="N42" s="65"/>
      <c r="O42" s="60">
        <v>264</v>
      </c>
      <c r="P42" s="45"/>
      <c r="Q42" s="45">
        <v>105</v>
      </c>
      <c r="R42" s="45"/>
      <c r="S42" s="45">
        <v>159</v>
      </c>
      <c r="T42" s="52"/>
      <c r="U42" s="54">
        <v>482</v>
      </c>
      <c r="V42" s="45">
        <v>482</v>
      </c>
      <c r="W42" s="45"/>
      <c r="X42" s="71"/>
      <c r="Y42" s="63"/>
      <c r="Z42" s="53" t="s">
        <v>180</v>
      </c>
      <c r="AB42" s="72" t="s">
        <v>403</v>
      </c>
      <c r="AC42" s="61">
        <v>746</v>
      </c>
      <c r="AD42" s="64">
        <f t="shared" si="12"/>
        <v>0.35388739946380698</v>
      </c>
      <c r="AE42" s="64">
        <f t="shared" si="13"/>
        <v>0.64611260053619302</v>
      </c>
      <c r="AF42" s="65"/>
      <c r="AG42" s="60">
        <v>264</v>
      </c>
      <c r="AH42" s="45"/>
      <c r="AI42" s="45">
        <v>105</v>
      </c>
      <c r="AJ42" s="45"/>
      <c r="AK42" s="45">
        <v>159</v>
      </c>
      <c r="AL42" s="52"/>
      <c r="AM42" s="54">
        <v>482</v>
      </c>
      <c r="AN42" s="45">
        <v>482</v>
      </c>
      <c r="AO42" s="45"/>
      <c r="AP42" s="71"/>
      <c r="AQ42" s="63"/>
    </row>
    <row r="43" spans="1:43" s="46" customFormat="1" ht="60.75" customHeight="1">
      <c r="A43" s="39" t="s">
        <v>181</v>
      </c>
      <c r="B43" s="39" t="s">
        <v>182</v>
      </c>
      <c r="C43" s="39" t="s">
        <v>183</v>
      </c>
      <c r="D43" s="39" t="s">
        <v>184</v>
      </c>
      <c r="E43" s="39" t="s">
        <v>140</v>
      </c>
      <c r="F43" s="39" t="s">
        <v>185</v>
      </c>
      <c r="G43" s="39" t="s">
        <v>72</v>
      </c>
      <c r="H43" s="40">
        <v>41618</v>
      </c>
      <c r="I43" s="41" t="s">
        <v>73</v>
      </c>
      <c r="J43" s="58" t="s">
        <v>186</v>
      </c>
      <c r="K43" s="178">
        <v>1575</v>
      </c>
      <c r="L43" s="179">
        <f t="shared" si="2"/>
        <v>0.43111111111111111</v>
      </c>
      <c r="M43" s="179">
        <f t="shared" si="3"/>
        <v>0.56888888888888889</v>
      </c>
      <c r="N43" s="151"/>
      <c r="O43" s="166">
        <v>679</v>
      </c>
      <c r="P43" s="180">
        <v>561</v>
      </c>
      <c r="Q43" s="180"/>
      <c r="R43" s="180"/>
      <c r="S43" s="180">
        <v>118</v>
      </c>
      <c r="T43" s="181"/>
      <c r="U43" s="169">
        <v>896</v>
      </c>
      <c r="V43" s="180">
        <v>896</v>
      </c>
      <c r="W43" s="180"/>
      <c r="X43" s="182"/>
      <c r="Y43" s="171"/>
      <c r="Z43" s="83" t="s">
        <v>187</v>
      </c>
      <c r="AB43" s="72" t="s">
        <v>405</v>
      </c>
      <c r="AC43" s="178"/>
      <c r="AD43" s="179">
        <f t="shared" si="12"/>
        <v>0</v>
      </c>
      <c r="AE43" s="179">
        <f t="shared" si="13"/>
        <v>0</v>
      </c>
      <c r="AF43" s="151"/>
      <c r="AG43" s="166"/>
      <c r="AH43" s="180"/>
      <c r="AI43" s="180"/>
      <c r="AJ43" s="180"/>
      <c r="AK43" s="180"/>
      <c r="AL43" s="181"/>
      <c r="AM43" s="169"/>
      <c r="AN43" s="180"/>
      <c r="AO43" s="180"/>
      <c r="AP43" s="182"/>
      <c r="AQ43" s="171"/>
    </row>
    <row r="44" spans="1:43" s="46" customFormat="1" ht="60.75" customHeight="1">
      <c r="A44" s="39" t="s">
        <v>188</v>
      </c>
      <c r="B44" s="39" t="s">
        <v>121</v>
      </c>
      <c r="C44" s="39" t="s">
        <v>183</v>
      </c>
      <c r="D44" s="39" t="s">
        <v>189</v>
      </c>
      <c r="E44" s="39" t="s">
        <v>140</v>
      </c>
      <c r="F44" s="39" t="s">
        <v>185</v>
      </c>
      <c r="G44" s="39" t="s">
        <v>72</v>
      </c>
      <c r="H44" s="40">
        <v>41618</v>
      </c>
      <c r="I44" s="41" t="s">
        <v>73</v>
      </c>
      <c r="J44" s="58" t="s">
        <v>186</v>
      </c>
      <c r="K44" s="183"/>
      <c r="L44" s="184"/>
      <c r="M44" s="184"/>
      <c r="N44" s="185"/>
      <c r="O44" s="172"/>
      <c r="P44" s="186"/>
      <c r="Q44" s="186"/>
      <c r="R44" s="186"/>
      <c r="S44" s="186"/>
      <c r="T44" s="187"/>
      <c r="U44" s="175"/>
      <c r="V44" s="186"/>
      <c r="W44" s="186"/>
      <c r="X44" s="188"/>
      <c r="Y44" s="177"/>
      <c r="Z44" s="85"/>
      <c r="AB44" s="72" t="s">
        <v>405</v>
      </c>
      <c r="AC44" s="183"/>
      <c r="AD44" s="184"/>
      <c r="AE44" s="184"/>
      <c r="AF44" s="185"/>
      <c r="AG44" s="172"/>
      <c r="AH44" s="186"/>
      <c r="AI44" s="186"/>
      <c r="AJ44" s="186"/>
      <c r="AK44" s="186"/>
      <c r="AL44" s="187"/>
      <c r="AM44" s="175"/>
      <c r="AN44" s="186"/>
      <c r="AO44" s="186"/>
      <c r="AP44" s="188"/>
      <c r="AQ44" s="177"/>
    </row>
    <row r="45" spans="1:43" s="46" customFormat="1" ht="60.75" customHeight="1">
      <c r="A45" s="39" t="s">
        <v>190</v>
      </c>
      <c r="B45" s="39"/>
      <c r="C45" s="39"/>
      <c r="D45" s="39" t="s">
        <v>191</v>
      </c>
      <c r="E45" s="39" t="s">
        <v>159</v>
      </c>
      <c r="F45" s="39" t="s">
        <v>192</v>
      </c>
      <c r="G45" s="39" t="s">
        <v>72</v>
      </c>
      <c r="H45" s="40">
        <v>42094</v>
      </c>
      <c r="I45" s="41" t="s">
        <v>73</v>
      </c>
      <c r="J45" s="58" t="s">
        <v>179</v>
      </c>
      <c r="K45" s="61">
        <v>211</v>
      </c>
      <c r="L45" s="64">
        <f t="shared" ref="L45:L47" si="15">IFERROR(O45/K45,0)</f>
        <v>0.35071090047393366</v>
      </c>
      <c r="M45" s="64">
        <f t="shared" ref="M45:M47" si="16">IFERROR(U45/K45,0)</f>
        <v>0.64928909952606639</v>
      </c>
      <c r="N45" s="65"/>
      <c r="O45" s="60">
        <v>74</v>
      </c>
      <c r="P45" s="45"/>
      <c r="Q45" s="45"/>
      <c r="R45" s="45"/>
      <c r="S45" s="45"/>
      <c r="T45" s="52">
        <v>74</v>
      </c>
      <c r="U45" s="54">
        <v>137</v>
      </c>
      <c r="V45" s="45"/>
      <c r="W45" s="45">
        <v>137</v>
      </c>
      <c r="X45" s="71"/>
      <c r="Y45" s="63"/>
      <c r="Z45" s="53" t="s">
        <v>33</v>
      </c>
      <c r="AB45" s="72" t="s">
        <v>403</v>
      </c>
      <c r="AC45" s="61">
        <v>211</v>
      </c>
      <c r="AD45" s="64">
        <f t="shared" ref="AD45" si="17">IFERROR(AG45/AC45,0)</f>
        <v>0.35071090047393366</v>
      </c>
      <c r="AE45" s="64">
        <f t="shared" ref="AE45" si="18">IFERROR(AM45/AC45,0)</f>
        <v>0.64928909952606639</v>
      </c>
      <c r="AF45" s="65"/>
      <c r="AG45" s="60">
        <v>74</v>
      </c>
      <c r="AH45" s="45"/>
      <c r="AI45" s="45"/>
      <c r="AJ45" s="45"/>
      <c r="AK45" s="45"/>
      <c r="AL45" s="52">
        <v>74</v>
      </c>
      <c r="AM45" s="54">
        <v>137</v>
      </c>
      <c r="AN45" s="45"/>
      <c r="AO45" s="45">
        <v>137</v>
      </c>
      <c r="AP45" s="71"/>
      <c r="AQ45" s="63"/>
    </row>
    <row r="46" spans="1:43" s="46" customFormat="1" ht="60.75" customHeight="1">
      <c r="A46" s="39" t="s">
        <v>193</v>
      </c>
      <c r="B46" s="39" t="s">
        <v>194</v>
      </c>
      <c r="C46" s="39"/>
      <c r="D46" s="39" t="s">
        <v>195</v>
      </c>
      <c r="E46" s="39" t="s">
        <v>159</v>
      </c>
      <c r="F46" s="39" t="s">
        <v>196</v>
      </c>
      <c r="G46" s="39" t="s">
        <v>72</v>
      </c>
      <c r="H46" s="40">
        <v>41423</v>
      </c>
      <c r="I46" s="41" t="s">
        <v>73</v>
      </c>
      <c r="J46" s="58" t="s">
        <v>179</v>
      </c>
      <c r="K46" s="61">
        <v>845</v>
      </c>
      <c r="L46" s="64"/>
      <c r="M46" s="64"/>
      <c r="N46" s="65">
        <f t="shared" ref="N46" si="19">IFERROR(Y46/K46,0)</f>
        <v>1</v>
      </c>
      <c r="O46" s="60"/>
      <c r="P46" s="45"/>
      <c r="Q46" s="45"/>
      <c r="R46" s="45"/>
      <c r="S46" s="45"/>
      <c r="T46" s="52"/>
      <c r="U46" s="54"/>
      <c r="V46" s="45"/>
      <c r="W46" s="45"/>
      <c r="X46" s="71"/>
      <c r="Y46" s="63">
        <v>845</v>
      </c>
      <c r="Z46" s="53"/>
      <c r="AB46" s="72" t="s">
        <v>412</v>
      </c>
      <c r="AC46" s="164">
        <v>845</v>
      </c>
      <c r="AD46" s="155"/>
      <c r="AE46" s="155"/>
      <c r="AF46" s="165">
        <f t="shared" ref="AF46" si="20">IFERROR(AQ46/AC46,0)</f>
        <v>0</v>
      </c>
      <c r="AG46" s="189"/>
      <c r="AH46" s="150"/>
      <c r="AI46" s="150"/>
      <c r="AJ46" s="150"/>
      <c r="AK46" s="150"/>
      <c r="AL46" s="190"/>
      <c r="AM46" s="191">
        <v>845</v>
      </c>
      <c r="AN46" s="150"/>
      <c r="AO46" s="150"/>
      <c r="AP46" s="192"/>
      <c r="AQ46" s="193"/>
    </row>
    <row r="47" spans="1:43" s="46" customFormat="1" ht="60.75" customHeight="1">
      <c r="A47" s="39" t="s">
        <v>197</v>
      </c>
      <c r="B47" s="39" t="s">
        <v>198</v>
      </c>
      <c r="C47" s="39"/>
      <c r="D47" s="39" t="s">
        <v>199</v>
      </c>
      <c r="E47" s="39" t="s">
        <v>159</v>
      </c>
      <c r="F47" s="39" t="s">
        <v>200</v>
      </c>
      <c r="G47" s="39" t="s">
        <v>72</v>
      </c>
      <c r="H47" s="40">
        <v>41432</v>
      </c>
      <c r="I47" s="41" t="s">
        <v>73</v>
      </c>
      <c r="J47" s="58" t="s">
        <v>179</v>
      </c>
      <c r="K47" s="61">
        <v>2369</v>
      </c>
      <c r="L47" s="64">
        <f t="shared" si="15"/>
        <v>0.29590544533558466</v>
      </c>
      <c r="M47" s="64">
        <f t="shared" si="16"/>
        <v>0.7040945546644154</v>
      </c>
      <c r="N47" s="65"/>
      <c r="O47" s="60">
        <v>701</v>
      </c>
      <c r="P47" s="45"/>
      <c r="Q47" s="45">
        <v>421</v>
      </c>
      <c r="R47" s="45"/>
      <c r="S47" s="45">
        <v>280</v>
      </c>
      <c r="T47" s="52"/>
      <c r="U47" s="54">
        <v>1668</v>
      </c>
      <c r="V47" s="45">
        <v>1668</v>
      </c>
      <c r="W47" s="45"/>
      <c r="X47" s="71"/>
      <c r="Y47" s="63"/>
      <c r="Z47" s="53" t="s">
        <v>33</v>
      </c>
      <c r="AB47" s="72" t="s">
        <v>406</v>
      </c>
      <c r="AC47" s="61">
        <v>2369</v>
      </c>
      <c r="AD47" s="64">
        <f t="shared" ref="AD47:AD54" si="21">IFERROR(AG47/AC47,0)</f>
        <v>0.20008442380751371</v>
      </c>
      <c r="AE47" s="64">
        <f t="shared" ref="AE47:AE54" si="22">IFERROR(AM47/AC47,0)</f>
        <v>0.79991557619248632</v>
      </c>
      <c r="AF47" s="65"/>
      <c r="AG47" s="60">
        <v>474</v>
      </c>
      <c r="AH47" s="45"/>
      <c r="AI47" s="45"/>
      <c r="AJ47" s="45"/>
      <c r="AK47" s="45"/>
      <c r="AL47" s="52"/>
      <c r="AM47" s="54">
        <v>1895</v>
      </c>
      <c r="AN47" s="45">
        <v>1895</v>
      </c>
      <c r="AO47" s="45"/>
      <c r="AP47" s="71"/>
      <c r="AQ47" s="63"/>
    </row>
    <row r="48" spans="1:43" s="46" customFormat="1" ht="60.75" customHeight="1">
      <c r="A48" s="39" t="s">
        <v>201</v>
      </c>
      <c r="B48" s="39"/>
      <c r="C48" s="39"/>
      <c r="D48" s="39" t="s">
        <v>202</v>
      </c>
      <c r="E48" s="39" t="s">
        <v>159</v>
      </c>
      <c r="F48" s="39" t="s">
        <v>203</v>
      </c>
      <c r="G48" s="39" t="s">
        <v>72</v>
      </c>
      <c r="H48" s="40">
        <v>42181</v>
      </c>
      <c r="I48" s="41" t="s">
        <v>73</v>
      </c>
      <c r="J48" s="58" t="s">
        <v>179</v>
      </c>
      <c r="K48" s="61">
        <v>1117</v>
      </c>
      <c r="L48" s="64">
        <f t="shared" ref="L48:L51" si="23">IFERROR(O48/K48,0)</f>
        <v>0.34556848701880039</v>
      </c>
      <c r="M48" s="64">
        <f t="shared" ref="M48:M51" si="24">IFERROR(U48/K48,0)</f>
        <v>0.65443151298119961</v>
      </c>
      <c r="N48" s="65"/>
      <c r="O48" s="60">
        <v>386</v>
      </c>
      <c r="P48" s="45"/>
      <c r="Q48" s="45"/>
      <c r="R48" s="45"/>
      <c r="S48" s="45"/>
      <c r="T48" s="52">
        <v>386</v>
      </c>
      <c r="U48" s="54">
        <v>731</v>
      </c>
      <c r="V48" s="45"/>
      <c r="W48" s="45"/>
      <c r="X48" s="71">
        <v>731</v>
      </c>
      <c r="Y48" s="63"/>
      <c r="Z48" s="53" t="s">
        <v>33</v>
      </c>
      <c r="AB48" s="72" t="s">
        <v>403</v>
      </c>
      <c r="AC48" s="61">
        <v>1117</v>
      </c>
      <c r="AD48" s="64">
        <f t="shared" si="21"/>
        <v>0.34556848701880039</v>
      </c>
      <c r="AE48" s="64">
        <f t="shared" si="22"/>
        <v>0.65443151298119961</v>
      </c>
      <c r="AF48" s="65"/>
      <c r="AG48" s="60">
        <v>386</v>
      </c>
      <c r="AH48" s="45"/>
      <c r="AI48" s="45"/>
      <c r="AJ48" s="45"/>
      <c r="AK48" s="45"/>
      <c r="AL48" s="52">
        <v>386</v>
      </c>
      <c r="AM48" s="54">
        <v>731</v>
      </c>
      <c r="AN48" s="45"/>
      <c r="AO48" s="45"/>
      <c r="AP48" s="71">
        <v>731</v>
      </c>
      <c r="AQ48" s="63"/>
    </row>
    <row r="49" spans="1:43" s="46" customFormat="1" ht="60.75" customHeight="1">
      <c r="A49" s="39" t="s">
        <v>204</v>
      </c>
      <c r="B49" s="39"/>
      <c r="C49" s="39"/>
      <c r="D49" s="39"/>
      <c r="E49" s="39" t="s">
        <v>140</v>
      </c>
      <c r="F49" s="39" t="s">
        <v>205</v>
      </c>
      <c r="G49" s="39" t="s">
        <v>206</v>
      </c>
      <c r="H49" s="41" t="s">
        <v>73</v>
      </c>
      <c r="I49" s="41" t="s">
        <v>73</v>
      </c>
      <c r="J49" s="58" t="s">
        <v>179</v>
      </c>
      <c r="K49" s="61">
        <v>65</v>
      </c>
      <c r="L49" s="64">
        <f t="shared" si="23"/>
        <v>1</v>
      </c>
      <c r="M49" s="64">
        <f t="shared" si="24"/>
        <v>0</v>
      </c>
      <c r="N49" s="65"/>
      <c r="O49" s="60">
        <v>65</v>
      </c>
      <c r="P49" s="45"/>
      <c r="Q49" s="45"/>
      <c r="R49" s="45"/>
      <c r="S49" s="45"/>
      <c r="T49" s="52"/>
      <c r="U49" s="54">
        <v>0</v>
      </c>
      <c r="V49" s="45"/>
      <c r="W49" s="45"/>
      <c r="X49" s="71"/>
      <c r="Y49" s="63"/>
      <c r="Z49" s="53" t="s">
        <v>33</v>
      </c>
      <c r="AB49" s="72" t="s">
        <v>407</v>
      </c>
      <c r="AC49" s="61">
        <v>0</v>
      </c>
      <c r="AD49" s="64">
        <f t="shared" si="21"/>
        <v>0</v>
      </c>
      <c r="AE49" s="64">
        <f t="shared" si="22"/>
        <v>0</v>
      </c>
      <c r="AF49" s="65"/>
      <c r="AG49" s="60">
        <v>0</v>
      </c>
      <c r="AH49" s="45"/>
      <c r="AI49" s="45"/>
      <c r="AJ49" s="45"/>
      <c r="AK49" s="45"/>
      <c r="AL49" s="52"/>
      <c r="AM49" s="54">
        <v>0</v>
      </c>
      <c r="AN49" s="45"/>
      <c r="AO49" s="45"/>
      <c r="AP49" s="71"/>
      <c r="AQ49" s="63"/>
    </row>
    <row r="50" spans="1:43" s="46" customFormat="1" ht="60.75" customHeight="1">
      <c r="A50" s="39" t="s">
        <v>207</v>
      </c>
      <c r="B50" s="39"/>
      <c r="C50" s="39"/>
      <c r="D50" s="39"/>
      <c r="E50" s="39" t="s">
        <v>208</v>
      </c>
      <c r="F50" s="39" t="s">
        <v>209</v>
      </c>
      <c r="G50" s="39" t="s">
        <v>206</v>
      </c>
      <c r="H50" s="41" t="s">
        <v>73</v>
      </c>
      <c r="I50" s="41" t="s">
        <v>73</v>
      </c>
      <c r="J50" s="58" t="s">
        <v>179</v>
      </c>
      <c r="K50" s="61">
        <v>3000</v>
      </c>
      <c r="L50" s="64">
        <f t="shared" si="23"/>
        <v>0.35</v>
      </c>
      <c r="M50" s="64">
        <f t="shared" si="24"/>
        <v>0.65</v>
      </c>
      <c r="N50" s="65"/>
      <c r="O50" s="60">
        <v>1050</v>
      </c>
      <c r="P50" s="45"/>
      <c r="Q50" s="45"/>
      <c r="R50" s="45"/>
      <c r="S50" s="45"/>
      <c r="T50" s="52"/>
      <c r="U50" s="54">
        <v>1950</v>
      </c>
      <c r="V50" s="45"/>
      <c r="W50" s="45"/>
      <c r="X50" s="71"/>
      <c r="Y50" s="63"/>
      <c r="Z50" s="53" t="s">
        <v>33</v>
      </c>
      <c r="AB50" s="72" t="s">
        <v>407</v>
      </c>
      <c r="AC50" s="61">
        <v>0</v>
      </c>
      <c r="AD50" s="64">
        <f t="shared" si="21"/>
        <v>0</v>
      </c>
      <c r="AE50" s="64">
        <f t="shared" si="22"/>
        <v>0</v>
      </c>
      <c r="AF50" s="65"/>
      <c r="AG50" s="60">
        <v>0</v>
      </c>
      <c r="AH50" s="45"/>
      <c r="AI50" s="45"/>
      <c r="AJ50" s="45"/>
      <c r="AK50" s="45"/>
      <c r="AL50" s="52"/>
      <c r="AM50" s="54">
        <v>0</v>
      </c>
      <c r="AN50" s="45"/>
      <c r="AO50" s="45"/>
      <c r="AP50" s="71"/>
      <c r="AQ50" s="63"/>
    </row>
    <row r="51" spans="1:43" s="46" customFormat="1" ht="60.75" customHeight="1">
      <c r="A51" s="39" t="s">
        <v>210</v>
      </c>
      <c r="B51" s="39"/>
      <c r="C51" s="39"/>
      <c r="D51" s="39"/>
      <c r="E51" s="39" t="s">
        <v>211</v>
      </c>
      <c r="F51" s="39" t="s">
        <v>212</v>
      </c>
      <c r="G51" s="39" t="s">
        <v>206</v>
      </c>
      <c r="H51" s="41" t="s">
        <v>73</v>
      </c>
      <c r="I51" s="41" t="s">
        <v>73</v>
      </c>
      <c r="J51" s="58" t="s">
        <v>179</v>
      </c>
      <c r="K51" s="61">
        <v>1000</v>
      </c>
      <c r="L51" s="64">
        <f t="shared" si="23"/>
        <v>0.15</v>
      </c>
      <c r="M51" s="64">
        <f t="shared" si="24"/>
        <v>0.85</v>
      </c>
      <c r="N51" s="65"/>
      <c r="O51" s="60">
        <v>150</v>
      </c>
      <c r="P51" s="45"/>
      <c r="Q51" s="45"/>
      <c r="R51" s="45"/>
      <c r="S51" s="45"/>
      <c r="T51" s="52"/>
      <c r="U51" s="54">
        <v>850</v>
      </c>
      <c r="V51" s="45"/>
      <c r="W51" s="45"/>
      <c r="X51" s="71"/>
      <c r="Y51" s="63"/>
      <c r="Z51" s="53"/>
      <c r="AB51" s="72" t="s">
        <v>408</v>
      </c>
      <c r="AC51" s="61">
        <v>0</v>
      </c>
      <c r="AD51" s="64">
        <f t="shared" si="21"/>
        <v>0</v>
      </c>
      <c r="AE51" s="64">
        <f t="shared" si="22"/>
        <v>0</v>
      </c>
      <c r="AF51" s="65"/>
      <c r="AG51" s="60">
        <v>0</v>
      </c>
      <c r="AH51" s="45"/>
      <c r="AI51" s="45"/>
      <c r="AJ51" s="45"/>
      <c r="AK51" s="45"/>
      <c r="AL51" s="52"/>
      <c r="AM51" s="54">
        <v>0</v>
      </c>
      <c r="AN51" s="45"/>
      <c r="AO51" s="45"/>
      <c r="AP51" s="71"/>
      <c r="AQ51" s="63"/>
    </row>
    <row r="52" spans="1:43" s="46" customFormat="1" ht="60.75" customHeight="1">
      <c r="A52" s="39" t="s">
        <v>213</v>
      </c>
      <c r="B52" s="39"/>
      <c r="C52" s="39"/>
      <c r="D52" s="39"/>
      <c r="E52" s="39" t="s">
        <v>159</v>
      </c>
      <c r="F52" s="39" t="s">
        <v>214</v>
      </c>
      <c r="G52" s="39" t="s">
        <v>206</v>
      </c>
      <c r="H52" s="41" t="s">
        <v>73</v>
      </c>
      <c r="I52" s="41" t="s">
        <v>73</v>
      </c>
      <c r="J52" s="58" t="s">
        <v>179</v>
      </c>
      <c r="K52" s="61">
        <v>3500</v>
      </c>
      <c r="L52" s="64">
        <f t="shared" ref="L52:L53" si="25">IFERROR(O52/K52,0)</f>
        <v>0.35</v>
      </c>
      <c r="M52" s="64">
        <f t="shared" ref="M52:M53" si="26">IFERROR(U52/K52,0)</f>
        <v>0.65</v>
      </c>
      <c r="N52" s="65"/>
      <c r="O52" s="60">
        <v>1225</v>
      </c>
      <c r="P52" s="45"/>
      <c r="Q52" s="45"/>
      <c r="R52" s="45"/>
      <c r="S52" s="45"/>
      <c r="T52" s="52"/>
      <c r="U52" s="54">
        <v>2275</v>
      </c>
      <c r="V52" s="45"/>
      <c r="W52" s="45"/>
      <c r="X52" s="71"/>
      <c r="Y52" s="63"/>
      <c r="Z52" s="53" t="s">
        <v>33</v>
      </c>
      <c r="AB52" s="72" t="s">
        <v>409</v>
      </c>
      <c r="AC52" s="61">
        <v>0</v>
      </c>
      <c r="AD52" s="64">
        <f t="shared" si="21"/>
        <v>0</v>
      </c>
      <c r="AE52" s="64">
        <f t="shared" si="22"/>
        <v>0</v>
      </c>
      <c r="AF52" s="65"/>
      <c r="AG52" s="60">
        <v>0</v>
      </c>
      <c r="AH52" s="45"/>
      <c r="AI52" s="45"/>
      <c r="AJ52" s="45"/>
      <c r="AK52" s="45"/>
      <c r="AL52" s="52"/>
      <c r="AM52" s="54">
        <v>0</v>
      </c>
      <c r="AN52" s="45"/>
      <c r="AO52" s="45"/>
      <c r="AP52" s="71"/>
      <c r="AQ52" s="63"/>
    </row>
    <row r="53" spans="1:43" s="46" customFormat="1" ht="60.75" customHeight="1">
      <c r="A53" s="39" t="s">
        <v>215</v>
      </c>
      <c r="B53" s="39"/>
      <c r="C53" s="39"/>
      <c r="D53" s="39"/>
      <c r="E53" s="39" t="s">
        <v>61</v>
      </c>
      <c r="F53" s="39" t="s">
        <v>216</v>
      </c>
      <c r="G53" s="39"/>
      <c r="H53" s="41"/>
      <c r="I53" s="41"/>
      <c r="J53" s="58" t="s">
        <v>217</v>
      </c>
      <c r="K53" s="61">
        <v>10800</v>
      </c>
      <c r="L53" s="64">
        <f t="shared" si="25"/>
        <v>0.41</v>
      </c>
      <c r="M53" s="64">
        <f t="shared" si="26"/>
        <v>0.59</v>
      </c>
      <c r="N53" s="65"/>
      <c r="O53" s="60">
        <v>4428</v>
      </c>
      <c r="P53" s="45"/>
      <c r="Q53" s="45"/>
      <c r="R53" s="45"/>
      <c r="S53" s="45"/>
      <c r="T53" s="52"/>
      <c r="U53" s="54">
        <v>6372</v>
      </c>
      <c r="V53" s="45"/>
      <c r="W53" s="45"/>
      <c r="X53" s="71"/>
      <c r="Y53" s="63"/>
      <c r="Z53" s="53" t="s">
        <v>218</v>
      </c>
      <c r="AB53" s="72" t="s">
        <v>410</v>
      </c>
      <c r="AC53" s="61">
        <v>0</v>
      </c>
      <c r="AD53" s="64">
        <f t="shared" si="21"/>
        <v>0</v>
      </c>
      <c r="AE53" s="64">
        <f t="shared" si="22"/>
        <v>0</v>
      </c>
      <c r="AF53" s="65"/>
      <c r="AG53" s="60">
        <v>0</v>
      </c>
      <c r="AH53" s="45"/>
      <c r="AI53" s="45"/>
      <c r="AJ53" s="45"/>
      <c r="AK53" s="45"/>
      <c r="AL53" s="52"/>
      <c r="AM53" s="54">
        <v>0</v>
      </c>
      <c r="AN53" s="45"/>
      <c r="AO53" s="45"/>
      <c r="AP53" s="71"/>
      <c r="AQ53" s="63"/>
    </row>
    <row r="54" spans="1:43" ht="60.75" customHeight="1">
      <c r="A54" s="36" t="s">
        <v>411</v>
      </c>
      <c r="AB54" s="73" t="s">
        <v>404</v>
      </c>
      <c r="AC54" s="36">
        <v>396</v>
      </c>
      <c r="AD54" s="64">
        <f t="shared" si="21"/>
        <v>0</v>
      </c>
      <c r="AE54" s="64">
        <f t="shared" si="22"/>
        <v>0</v>
      </c>
      <c r="AF54" s="138">
        <v>1</v>
      </c>
      <c r="AQ54" s="36">
        <v>396</v>
      </c>
    </row>
  </sheetData>
  <autoFilter ref="A3:AE53"/>
  <sortState ref="A4:K74">
    <sortCondition ref="K4:K74"/>
    <sortCondition ref="A4:A74"/>
  </sortState>
  <customSheetViews>
    <customSheetView guid="{177FE298-405E-44F9-9FFB-7419540BA6F6}" filter="1" showAutoFilter="1">
      <pane xSplit="2" ySplit="6" topLeftCell="C62" activePane="bottomRight" state="frozenSplit"/>
      <selection pane="bottomRight" activeCell="N64" sqref="N64"/>
      <pageMargins left="0" right="0" top="0" bottom="0" header="0" footer="0"/>
      <pageSetup paperSize="9" orientation="portrait" r:id="rId1"/>
      <autoFilter ref="A3:O67">
        <filterColumn colId="0">
          <filters>
            <filter val="Philippa Bancroft"/>
            <filter val="Wil Stewart"/>
          </filters>
        </filterColumn>
      </autoFilter>
    </customSheetView>
    <customSheetView guid="{26DC878D-B29C-4B35-A648-AD54490A1C81}" filter="1" showAutoFilter="1">
      <selection activeCell="C37" sqref="C37"/>
      <pageMargins left="0" right="0" top="0" bottom="0" header="0" footer="0"/>
      <pageSetup paperSize="9" orientation="portrait" r:id="rId2"/>
      <autoFilter ref="A3:O71">
        <filterColumn colId="0">
          <filters>
            <filter val="Paul Clarke"/>
            <filter val="Paul Guest"/>
          </filters>
        </filterColumn>
      </autoFilter>
    </customSheetView>
    <customSheetView guid="{9C167EA9-64C1-4D4A-A481-87A02A2933EF}" showAutoFilter="1">
      <pane xSplit="2" ySplit="46" topLeftCell="H48" activePane="bottomRight" state="frozenSplit"/>
      <selection pane="bottomRight" activeCell="K74" sqref="K74:K75"/>
      <pageMargins left="0" right="0" top="0" bottom="0" header="0" footer="0"/>
      <pageSetup paperSize="9" orientation="portrait" r:id="rId3"/>
      <autoFilter ref="A3:O67"/>
    </customSheetView>
    <customSheetView guid="{A7E11E15-693A-447B-AE72-0A4FA27A8B56}" filter="1" showAutoFilter="1">
      <pane xSplit="2" ySplit="46" topLeftCell="C48" activePane="bottomRight" state="frozenSplit"/>
      <selection pane="bottomRight" activeCell="C71" sqref="C71"/>
      <pageMargins left="0" right="0" top="0" bottom="0" header="0" footer="0"/>
      <pageSetup paperSize="9" orientation="portrait" r:id="rId4"/>
      <autoFilter ref="A3:O67">
        <filterColumn colId="0">
          <filters>
            <filter val="Paul Guest"/>
          </filters>
        </filterColumn>
      </autoFilter>
    </customSheetView>
    <customSheetView guid="{088121EA-C685-4959-8803-DC5DC3646AF2}" showAutoFilter="1">
      <pane xSplit="2" ySplit="3" topLeftCell="I55" activePane="bottomRight" state="frozenSplit"/>
      <selection pane="bottomRight" activeCell="A59" sqref="A59:P60"/>
      <pageMargins left="0" right="0" top="0" bottom="0" header="0" footer="0"/>
      <pageSetup paperSize="9" orientation="portrait" r:id="rId5"/>
      <autoFilter ref="A3:O53"/>
    </customSheetView>
    <customSheetView guid="{B49C4512-1E92-47B4-9BF4-8E0F24F288E0}" filter="1" showAutoFilter="1">
      <pane xSplit="2" ySplit="3" topLeftCell="C24" activePane="bottomRight" state="frozenSplit"/>
      <selection pane="bottomRight" activeCell="A24" sqref="A24"/>
      <pageMargins left="0" right="0" top="0" bottom="0" header="0" footer="0"/>
      <pageSetup paperSize="9" orientation="portrait" r:id="rId6"/>
      <autoFilter ref="A3:O55">
        <filterColumn colId="0">
          <filters>
            <filter val="Mick Breheny"/>
          </filters>
        </filterColumn>
      </autoFilter>
    </customSheetView>
    <customSheetView guid="{A463DA95-2CBC-4AE8-B6D7-4219BF7FC632}" filter="1" showAutoFilter="1">
      <pane xSplit="2" ySplit="3" topLeftCell="E4" activePane="bottomRight" state="frozenSplit"/>
      <selection pane="bottomRight" activeCell="E21" sqref="E21"/>
      <pageMargins left="0" right="0" top="0" bottom="0" header="0" footer="0"/>
      <pageSetup paperSize="9" orientation="portrait" r:id="rId7"/>
      <autoFilter ref="A3:O72">
        <filterColumn colId="0">
          <filters>
            <filter val="Christopher Broster"/>
          </filters>
        </filterColumn>
      </autoFilter>
    </customSheetView>
    <customSheetView guid="{489073E9-7D4D-401F-B66F-66552C945428}" fitToPage="1" showAutoFilter="1">
      <pane xSplit="2" ySplit="3" topLeftCell="C4" activePane="bottomRight" state="frozenSplit"/>
      <selection pane="bottomRight" activeCell="I16" sqref="I16"/>
      <pageMargins left="0" right="0" top="0" bottom="0" header="0" footer="0"/>
      <pageSetup paperSize="8" scale="58" fitToHeight="0" orientation="landscape" r:id="rId8"/>
      <autoFilter ref="A3:P73"/>
    </customSheetView>
    <customSheetView guid="{78040035-5F6A-49CC-918C-3FE7FC835291}" fitToPage="1" filter="1" showAutoFilter="1">
      <pane xSplit="2" ySplit="3" topLeftCell="L23" activePane="bottomRight" state="frozenSplit"/>
      <selection pane="bottomRight" activeCell="N25" sqref="N25"/>
      <pageMargins left="0" right="0" top="0" bottom="0" header="0" footer="0"/>
      <pageSetup paperSize="8" scale="58" fitToHeight="0" orientation="landscape" r:id="rId9"/>
      <autoFilter ref="A3:P73">
        <filterColumn colId="0">
          <filters>
            <filter val="Elinor Savage"/>
          </filters>
        </filterColumn>
      </autoFilter>
    </customSheetView>
    <customSheetView guid="{97C42076-99C4-4B01-9CC7-4617BEE1BABA}" fitToPage="1" showAutoFilter="1">
      <pane xSplit="2" ySplit="3" topLeftCell="K4" activePane="bottomRight" state="frozenSplit"/>
      <selection pane="bottomRight" activeCell="Q43" sqref="Q43"/>
      <pageMargins left="0" right="0" top="0" bottom="0" header="0" footer="0"/>
      <pageSetup paperSize="8" scale="58" fitToHeight="0" orientation="landscape" r:id="rId10"/>
      <autoFilter ref="A3:P73"/>
    </customSheetView>
    <customSheetView guid="{8F9EEFC0-F162-4A2D-A824-9E5E9DDBD708}" fitToPage="1" filter="1" showAutoFilter="1">
      <pane xSplit="2" ySplit="3" topLeftCell="J28" activePane="bottomRight" state="frozenSplit"/>
      <selection pane="bottomRight" activeCell="O48" sqref="O48"/>
      <pageMargins left="0" right="0" top="0" bottom="0" header="0" footer="0"/>
      <pageSetup paperSize="8" scale="58" fitToHeight="0" orientation="landscape" r:id="rId11"/>
      <autoFilter ref="A3:P73">
        <filterColumn colId="0">
          <filters>
            <filter val="Caroline Cameron"/>
          </filters>
        </filterColumn>
      </autoFilter>
    </customSheetView>
    <customSheetView guid="{A4320EFF-B7D6-4FBD-B614-7DC582F33C22}" showPageBreaks="1" fitToPage="1" filter="1" showAutoFilter="1">
      <pane xSplit="2" ySplit="3" topLeftCell="L14" activePane="bottomRight" state="frozenSplit"/>
      <selection pane="bottomRight" activeCell="O74" sqref="O74"/>
      <pageMargins left="0" right="0" top="0" bottom="0" header="0" footer="0"/>
      <pageSetup paperSize="8" scale="58" fitToHeight="0" orientation="landscape" r:id="rId12"/>
      <autoFilter ref="A3:P73">
        <filterColumn colId="0">
          <filters>
            <filter val="Jonathan Goldstraw"/>
          </filters>
        </filterColumn>
      </autoFilter>
    </customSheetView>
    <customSheetView guid="{20148CEE-977E-4D0E-BEEE-27AC8C3F4C77}" fitToPage="1" showAutoFilter="1">
      <pane xSplit="2" ySplit="3" topLeftCell="C73" activePane="bottomRight" state="frozenSplit"/>
      <selection pane="bottomRight" activeCell="H81" sqref="H81"/>
      <pageMargins left="0" right="0" top="0" bottom="0" header="0" footer="0"/>
      <pageSetup paperSize="8" scale="58" fitToHeight="0" orientation="landscape" r:id="rId13"/>
      <autoFilter ref="A3:R3"/>
    </customSheetView>
    <customSheetView guid="{31D9FEDD-F304-43A5-AA31-0180AF92D2D9}" filter="1" showAutoFilter="1">
      <pane xSplit="2" ySplit="38" topLeftCell="C40" activePane="bottomRight" state="frozenSplit"/>
      <selection pane="bottomRight" activeCell="D35" sqref="D35"/>
      <pageMargins left="0" right="0" top="0" bottom="0" header="0" footer="0"/>
      <pageSetup paperSize="9" orientation="portrait" r:id="rId14"/>
      <autoFilter ref="A3:R82">
        <filterColumn colId="0">
          <filters>
            <filter val="Lauren Noble"/>
          </filters>
        </filterColumn>
      </autoFilter>
    </customSheetView>
  </customSheetViews>
  <mergeCells count="104">
    <mergeCell ref="AC43:AC44"/>
    <mergeCell ref="AD43:AD44"/>
    <mergeCell ref="AE43:AE44"/>
    <mergeCell ref="AG43:AG44"/>
    <mergeCell ref="AM43:AM44"/>
    <mergeCell ref="AQ43:AQ44"/>
    <mergeCell ref="AC38:AC39"/>
    <mergeCell ref="AD38:AD39"/>
    <mergeCell ref="AE38:AE39"/>
    <mergeCell ref="AF38:AF39"/>
    <mergeCell ref="AG38:AG39"/>
    <mergeCell ref="AH38:AH39"/>
    <mergeCell ref="AI38:AI39"/>
    <mergeCell ref="AJ38:AJ39"/>
    <mergeCell ref="AK38:AK39"/>
    <mergeCell ref="AL38:AL39"/>
    <mergeCell ref="AM38:AM39"/>
    <mergeCell ref="AN38:AN39"/>
    <mergeCell ref="AO38:AO39"/>
    <mergeCell ref="AQ38:AQ39"/>
    <mergeCell ref="AC18:AC25"/>
    <mergeCell ref="AD18:AD25"/>
    <mergeCell ref="AE18:AE25"/>
    <mergeCell ref="AF18:AF25"/>
    <mergeCell ref="AG18:AG25"/>
    <mergeCell ref="AM8:AM11"/>
    <mergeCell ref="AN8:AN11"/>
    <mergeCell ref="AO8:AO11"/>
    <mergeCell ref="AQ8:AQ11"/>
    <mergeCell ref="AM18:AM25"/>
    <mergeCell ref="AN18:AN25"/>
    <mergeCell ref="AO18:AO25"/>
    <mergeCell ref="AP18:AP25"/>
    <mergeCell ref="AQ18:AQ25"/>
    <mergeCell ref="AH18:AH25"/>
    <mergeCell ref="AI18:AI25"/>
    <mergeCell ref="AJ18:AJ25"/>
    <mergeCell ref="AK18:AK25"/>
    <mergeCell ref="AL18:AL25"/>
    <mergeCell ref="AH8:AH11"/>
    <mergeCell ref="AI8:AI11"/>
    <mergeCell ref="AJ8:AJ11"/>
    <mergeCell ref="AK8:AK11"/>
    <mergeCell ref="AL8:AL11"/>
    <mergeCell ref="AC8:AC11"/>
    <mergeCell ref="AD8:AD11"/>
    <mergeCell ref="AE8:AE11"/>
    <mergeCell ref="AF8:AF11"/>
    <mergeCell ref="AG8:AG11"/>
    <mergeCell ref="Z18:Z25"/>
    <mergeCell ref="Y18:Y25"/>
    <mergeCell ref="Z26:Z27"/>
    <mergeCell ref="V18:V25"/>
    <mergeCell ref="W18:W25"/>
    <mergeCell ref="X18:X25"/>
    <mergeCell ref="Y43:Y44"/>
    <mergeCell ref="Z43:Z44"/>
    <mergeCell ref="L43:L44"/>
    <mergeCell ref="M43:M44"/>
    <mergeCell ref="Y38:Y39"/>
    <mergeCell ref="Z38:Z39"/>
    <mergeCell ref="N38:N39"/>
    <mergeCell ref="V38:V39"/>
    <mergeCell ref="W38:W39"/>
    <mergeCell ref="P38:P39"/>
    <mergeCell ref="Q38:Q39"/>
    <mergeCell ref="R38:R39"/>
    <mergeCell ref="S38:S39"/>
    <mergeCell ref="T38:T39"/>
    <mergeCell ref="U43:U44"/>
    <mergeCell ref="U18:U25"/>
    <mergeCell ref="O38:O39"/>
    <mergeCell ref="U38:U39"/>
    <mergeCell ref="P18:P25"/>
    <mergeCell ref="Q18:Q25"/>
    <mergeCell ref="R18:R25"/>
    <mergeCell ref="S18:S25"/>
    <mergeCell ref="T18:T25"/>
    <mergeCell ref="L18:L25"/>
    <mergeCell ref="M18:M25"/>
    <mergeCell ref="K43:K44"/>
    <mergeCell ref="O43:O44"/>
    <mergeCell ref="N18:N25"/>
    <mergeCell ref="L38:L39"/>
    <mergeCell ref="M38:M39"/>
    <mergeCell ref="K18:K25"/>
    <mergeCell ref="O18:O25"/>
    <mergeCell ref="K38:K39"/>
    <mergeCell ref="Z8:Z11"/>
    <mergeCell ref="A2:I2"/>
    <mergeCell ref="K8:K11"/>
    <mergeCell ref="O8:O11"/>
    <mergeCell ref="U8:U11"/>
    <mergeCell ref="Y8:Y11"/>
    <mergeCell ref="L8:L11"/>
    <mergeCell ref="M8:M11"/>
    <mergeCell ref="N8:N11"/>
    <mergeCell ref="V8:V11"/>
    <mergeCell ref="W8:W11"/>
    <mergeCell ref="P8:P11"/>
    <mergeCell ref="Q8:Q11"/>
    <mergeCell ref="R8:R11"/>
    <mergeCell ref="S8:S11"/>
    <mergeCell ref="T8:T11"/>
  </mergeCells>
  <conditionalFormatting sqref="N44 L45:N51 L53:N53 L4:N43">
    <cfRule type="cellIs" dxfId="3" priority="5" operator="equal">
      <formula>0</formula>
    </cfRule>
  </conditionalFormatting>
  <conditionalFormatting sqref="L52:N52">
    <cfRule type="cellIs" dxfId="2" priority="3" operator="equal">
      <formula>0</formula>
    </cfRule>
  </conditionalFormatting>
  <conditionalFormatting sqref="AD52:AF52">
    <cfRule type="cellIs" dxfId="1" priority="1" operator="equal">
      <formula>0</formula>
    </cfRule>
  </conditionalFormatting>
  <conditionalFormatting sqref="AF44 AD45:AF51 AD53:AF53 AD4:AF43 AD54:AE54">
    <cfRule type="cellIs" dxfId="0" priority="2" operator="equal">
      <formula>0</formula>
    </cfRule>
  </conditionalFormatting>
  <pageMargins left="0.70866141732283472" right="0.70866141732283472" top="0.60229166666666667" bottom="0.74803149606299213" header="0.31496062992125984" footer="0.31496062992125984"/>
  <pageSetup paperSize="8" scale="53" fitToHeight="0" orientation="landscape" r:id="rId15"/>
  <headerFooter>
    <oddHeader>&amp;CGLAP Land Disposals since May 2012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R49"/>
  <sheetViews>
    <sheetView workbookViewId="0">
      <selection activeCell="E22" sqref="E22"/>
    </sheetView>
  </sheetViews>
  <sheetFormatPr defaultColWidth="8.85546875" defaultRowHeight="12.75"/>
  <cols>
    <col min="1" max="1" width="10.42578125" style="20" bestFit="1" customWidth="1"/>
    <col min="2" max="2" width="6.85546875" style="20" customWidth="1"/>
    <col min="3" max="3" width="8.28515625" style="20" customWidth="1"/>
    <col min="4" max="4" width="10.140625" style="20" customWidth="1"/>
    <col min="5" max="5" width="37.28515625" style="20" customWidth="1"/>
    <col min="6" max="6" width="8.85546875" style="20"/>
    <col min="7" max="7" width="10.42578125" style="20" customWidth="1"/>
    <col min="8" max="8" width="28.7109375" style="20" customWidth="1"/>
    <col min="9" max="9" width="7.42578125" style="20" customWidth="1"/>
    <col min="10" max="10" width="31.42578125" style="20" customWidth="1"/>
    <col min="11" max="11" width="19.42578125" style="20" customWidth="1"/>
    <col min="12" max="12" width="31.85546875" style="20" customWidth="1"/>
    <col min="13" max="13" width="13.140625" style="20" customWidth="1"/>
    <col min="14" max="14" width="14.85546875" style="20" customWidth="1"/>
    <col min="15" max="15" width="22.42578125" style="20" bestFit="1" customWidth="1"/>
    <col min="16" max="16" width="33.140625" style="20" customWidth="1"/>
    <col min="17" max="17" width="6.28515625" style="20" customWidth="1"/>
    <col min="18" max="18" width="13.140625" style="20" customWidth="1"/>
    <col min="19" max="16384" width="8.85546875" style="20"/>
  </cols>
  <sheetData>
    <row r="1" spans="1:18" ht="13.5" thickBot="1">
      <c r="R1" s="33">
        <f>SUBTOTAL(9,R3:R49)</f>
        <v>0.339866</v>
      </c>
    </row>
    <row r="2" spans="1:18" ht="38.25">
      <c r="A2" s="2" t="s">
        <v>219</v>
      </c>
      <c r="B2" s="1" t="s">
        <v>220</v>
      </c>
      <c r="C2" s="1" t="s">
        <v>221</v>
      </c>
      <c r="D2" s="1" t="s">
        <v>222</v>
      </c>
      <c r="E2" s="1" t="s">
        <v>223</v>
      </c>
      <c r="F2" s="1" t="s">
        <v>224</v>
      </c>
      <c r="G2" s="3" t="s">
        <v>225</v>
      </c>
      <c r="H2" s="4" t="s">
        <v>226</v>
      </c>
      <c r="I2" s="4" t="s">
        <v>227</v>
      </c>
      <c r="J2" s="5" t="s">
        <v>228</v>
      </c>
      <c r="K2" s="6" t="s">
        <v>229</v>
      </c>
      <c r="L2" s="6" t="s">
        <v>230</v>
      </c>
      <c r="M2" s="7" t="s">
        <v>6</v>
      </c>
      <c r="N2" s="8" t="s">
        <v>231</v>
      </c>
      <c r="O2" s="9" t="s">
        <v>232</v>
      </c>
      <c r="P2" s="8" t="s">
        <v>233</v>
      </c>
      <c r="Q2" s="8" t="s">
        <v>234</v>
      </c>
      <c r="R2" s="8" t="s">
        <v>235</v>
      </c>
    </row>
    <row r="3" spans="1:18" ht="16.5" hidden="1" customHeight="1">
      <c r="A3" s="11">
        <v>41364</v>
      </c>
      <c r="B3" s="10">
        <v>4</v>
      </c>
      <c r="C3" s="10">
        <v>2012</v>
      </c>
      <c r="D3" s="10" t="s">
        <v>236</v>
      </c>
      <c r="E3" s="10" t="s">
        <v>237</v>
      </c>
      <c r="F3" s="10" t="s">
        <v>238</v>
      </c>
      <c r="G3" s="10">
        <v>10</v>
      </c>
      <c r="H3" s="10" t="s">
        <v>239</v>
      </c>
      <c r="I3" s="10">
        <v>2</v>
      </c>
      <c r="J3" s="10"/>
      <c r="K3" s="10"/>
      <c r="L3" s="10" t="s">
        <v>239</v>
      </c>
      <c r="M3" s="19" t="s">
        <v>240</v>
      </c>
      <c r="N3" s="14" t="s">
        <v>241</v>
      </c>
      <c r="O3" s="14" t="s">
        <v>242</v>
      </c>
      <c r="P3" s="14" t="s">
        <v>243</v>
      </c>
      <c r="Q3" s="14" t="s">
        <v>244</v>
      </c>
      <c r="R3" s="15">
        <v>2.9184999999999999E-2</v>
      </c>
    </row>
    <row r="4" spans="1:18" ht="16.5" hidden="1" customHeight="1">
      <c r="A4" s="11">
        <v>41364</v>
      </c>
      <c r="B4" s="10">
        <v>4</v>
      </c>
      <c r="C4" s="10">
        <v>2012</v>
      </c>
      <c r="D4" s="10" t="s">
        <v>236</v>
      </c>
      <c r="E4" s="10" t="s">
        <v>237</v>
      </c>
      <c r="F4" s="10" t="s">
        <v>238</v>
      </c>
      <c r="G4" s="10"/>
      <c r="H4" s="10" t="s">
        <v>239</v>
      </c>
      <c r="I4" s="10">
        <v>2</v>
      </c>
      <c r="J4" s="10"/>
      <c r="K4" s="10"/>
      <c r="L4" s="10" t="s">
        <v>239</v>
      </c>
      <c r="M4" s="19" t="s">
        <v>240</v>
      </c>
      <c r="N4" s="14" t="s">
        <v>245</v>
      </c>
      <c r="O4" s="14" t="s">
        <v>242</v>
      </c>
      <c r="P4" s="14" t="s">
        <v>246</v>
      </c>
      <c r="Q4" s="14" t="s">
        <v>244</v>
      </c>
      <c r="R4" s="15">
        <v>3.1864000000000003E-2</v>
      </c>
    </row>
    <row r="5" spans="1:18" ht="16.5" hidden="1" customHeight="1">
      <c r="A5" s="11">
        <v>42277</v>
      </c>
      <c r="B5" s="10">
        <v>2</v>
      </c>
      <c r="C5" s="10">
        <v>2015</v>
      </c>
      <c r="D5" s="10" t="s">
        <v>247</v>
      </c>
      <c r="E5" s="10"/>
      <c r="F5" s="10" t="s">
        <v>238</v>
      </c>
      <c r="G5" s="10"/>
      <c r="H5" s="10" t="s">
        <v>248</v>
      </c>
      <c r="I5" s="10">
        <v>1</v>
      </c>
      <c r="J5" s="12" t="s">
        <v>249</v>
      </c>
      <c r="K5" s="11" t="s">
        <v>250</v>
      </c>
      <c r="L5" s="10" t="s">
        <v>251</v>
      </c>
      <c r="M5" s="13" t="s">
        <v>252</v>
      </c>
      <c r="N5" s="14" t="s">
        <v>253</v>
      </c>
      <c r="O5" s="14" t="s">
        <v>251</v>
      </c>
      <c r="P5" s="14" t="s">
        <v>254</v>
      </c>
      <c r="Q5" s="14" t="s">
        <v>244</v>
      </c>
      <c r="R5" s="15">
        <v>0.51390000000000002</v>
      </c>
    </row>
    <row r="6" spans="1:18" ht="16.5" hidden="1" customHeight="1">
      <c r="A6" s="11">
        <v>41612</v>
      </c>
      <c r="B6" s="10">
        <v>3</v>
      </c>
      <c r="C6" s="10">
        <v>2013</v>
      </c>
      <c r="D6" s="10" t="s">
        <v>255</v>
      </c>
      <c r="E6" s="10"/>
      <c r="F6" s="10" t="s">
        <v>238</v>
      </c>
      <c r="G6" s="10"/>
      <c r="H6" s="10" t="s">
        <v>248</v>
      </c>
      <c r="I6" s="10">
        <v>1</v>
      </c>
      <c r="J6" s="12" t="s">
        <v>256</v>
      </c>
      <c r="K6" s="11">
        <v>41809</v>
      </c>
      <c r="L6" s="10" t="s">
        <v>251</v>
      </c>
      <c r="M6" s="13" t="s">
        <v>252</v>
      </c>
      <c r="N6" s="14" t="s">
        <v>257</v>
      </c>
      <c r="O6" s="14" t="s">
        <v>251</v>
      </c>
      <c r="P6" s="14" t="s">
        <v>258</v>
      </c>
      <c r="Q6" s="14" t="s">
        <v>244</v>
      </c>
      <c r="R6" s="15">
        <v>1.3803000000000001</v>
      </c>
    </row>
    <row r="7" spans="1:18" ht="16.5" hidden="1" customHeight="1">
      <c r="A7" s="11">
        <v>41809</v>
      </c>
      <c r="B7" s="10">
        <v>1</v>
      </c>
      <c r="C7" s="10">
        <v>2014</v>
      </c>
      <c r="D7" s="10" t="s">
        <v>259</v>
      </c>
      <c r="E7" s="10"/>
      <c r="F7" s="10" t="s">
        <v>238</v>
      </c>
      <c r="G7" s="10"/>
      <c r="H7" s="10" t="s">
        <v>248</v>
      </c>
      <c r="I7" s="10">
        <v>1</v>
      </c>
      <c r="J7" s="12" t="s">
        <v>260</v>
      </c>
      <c r="K7" s="11">
        <v>41912</v>
      </c>
      <c r="L7" s="10" t="s">
        <v>251</v>
      </c>
      <c r="M7" s="13" t="s">
        <v>252</v>
      </c>
      <c r="N7" s="14" t="s">
        <v>261</v>
      </c>
      <c r="O7" s="14" t="s">
        <v>251</v>
      </c>
      <c r="P7" s="14" t="s">
        <v>262</v>
      </c>
      <c r="Q7" s="14" t="s">
        <v>244</v>
      </c>
      <c r="R7" s="15">
        <v>0.5464</v>
      </c>
    </row>
    <row r="8" spans="1:18" ht="16.5" hidden="1" customHeight="1">
      <c r="A8" s="11">
        <v>42094</v>
      </c>
      <c r="B8" s="10">
        <v>4</v>
      </c>
      <c r="C8" s="10">
        <v>2014</v>
      </c>
      <c r="D8" s="10" t="s">
        <v>263</v>
      </c>
      <c r="E8" s="10" t="s">
        <v>264</v>
      </c>
      <c r="F8" s="10" t="s">
        <v>238</v>
      </c>
      <c r="G8" s="10"/>
      <c r="H8" s="10" t="s">
        <v>248</v>
      </c>
      <c r="I8" s="10">
        <v>1</v>
      </c>
      <c r="J8" s="12" t="s">
        <v>264</v>
      </c>
      <c r="K8" s="11">
        <v>41912</v>
      </c>
      <c r="L8" s="10" t="s">
        <v>251</v>
      </c>
      <c r="M8" s="13" t="s">
        <v>252</v>
      </c>
      <c r="N8" s="14" t="s">
        <v>265</v>
      </c>
      <c r="O8" s="14" t="s">
        <v>251</v>
      </c>
      <c r="P8" s="14" t="s">
        <v>266</v>
      </c>
      <c r="Q8" s="14" t="s">
        <v>244</v>
      </c>
      <c r="R8" s="15">
        <v>0.60263999999999995</v>
      </c>
    </row>
    <row r="9" spans="1:18" ht="16.5" hidden="1" customHeight="1">
      <c r="A9" s="11">
        <v>42181</v>
      </c>
      <c r="B9" s="10">
        <v>1</v>
      </c>
      <c r="C9" s="10">
        <v>2015</v>
      </c>
      <c r="D9" s="10" t="s">
        <v>267</v>
      </c>
      <c r="E9" s="10" t="s">
        <v>268</v>
      </c>
      <c r="F9" s="10" t="s">
        <v>238</v>
      </c>
      <c r="G9" s="10"/>
      <c r="H9" s="10" t="s">
        <v>201</v>
      </c>
      <c r="I9" s="10">
        <v>1</v>
      </c>
      <c r="J9" s="10" t="s">
        <v>269</v>
      </c>
      <c r="K9" s="10"/>
      <c r="L9" s="10" t="s">
        <v>201</v>
      </c>
      <c r="M9" s="19" t="s">
        <v>270</v>
      </c>
      <c r="N9" s="14" t="s">
        <v>271</v>
      </c>
      <c r="O9" s="14" t="s">
        <v>201</v>
      </c>
      <c r="P9" s="14" t="s">
        <v>272</v>
      </c>
      <c r="Q9" s="14" t="s">
        <v>244</v>
      </c>
      <c r="R9" s="15">
        <v>2.5628470000000001</v>
      </c>
    </row>
    <row r="10" spans="1:18" ht="16.5" hidden="1" customHeight="1">
      <c r="A10" s="11">
        <v>42262</v>
      </c>
      <c r="B10" s="10">
        <v>2</v>
      </c>
      <c r="C10" s="10">
        <v>2015</v>
      </c>
      <c r="D10" s="10" t="s">
        <v>247</v>
      </c>
      <c r="E10" s="21" t="s">
        <v>273</v>
      </c>
      <c r="F10" s="10" t="s">
        <v>238</v>
      </c>
      <c r="G10" s="10"/>
      <c r="H10" s="10" t="s">
        <v>274</v>
      </c>
      <c r="I10" s="10">
        <v>1</v>
      </c>
      <c r="J10" s="10" t="s">
        <v>275</v>
      </c>
      <c r="K10" s="10"/>
      <c r="L10" s="10" t="s">
        <v>274</v>
      </c>
      <c r="M10" s="19" t="s">
        <v>276</v>
      </c>
      <c r="N10" s="14" t="s">
        <v>277</v>
      </c>
      <c r="O10" s="14" t="s">
        <v>274</v>
      </c>
      <c r="P10" s="14" t="s">
        <v>278</v>
      </c>
      <c r="Q10" s="14" t="s">
        <v>244</v>
      </c>
      <c r="R10" s="15">
        <v>1.2157770000000001</v>
      </c>
    </row>
    <row r="11" spans="1:18" ht="16.5" hidden="1" customHeight="1">
      <c r="A11" s="11">
        <v>42262</v>
      </c>
      <c r="B11" s="10">
        <v>2</v>
      </c>
      <c r="C11" s="10">
        <v>2015</v>
      </c>
      <c r="D11" s="10" t="s">
        <v>247</v>
      </c>
      <c r="E11" s="21" t="s">
        <v>273</v>
      </c>
      <c r="F11" s="10" t="s">
        <v>238</v>
      </c>
      <c r="G11" s="10"/>
      <c r="H11" s="10" t="s">
        <v>274</v>
      </c>
      <c r="I11" s="10">
        <v>1</v>
      </c>
      <c r="J11" s="10" t="s">
        <v>275</v>
      </c>
      <c r="K11" s="10"/>
      <c r="L11" s="10" t="s">
        <v>274</v>
      </c>
      <c r="M11" s="19" t="s">
        <v>276</v>
      </c>
      <c r="N11" s="14" t="s">
        <v>279</v>
      </c>
      <c r="O11" s="14" t="s">
        <v>274</v>
      </c>
      <c r="P11" s="14" t="s">
        <v>280</v>
      </c>
      <c r="Q11" s="14" t="s">
        <v>244</v>
      </c>
      <c r="R11" s="15">
        <v>2.2884899999999999</v>
      </c>
    </row>
    <row r="12" spans="1:18" ht="16.5" hidden="1" customHeight="1">
      <c r="A12" s="11">
        <v>42262</v>
      </c>
      <c r="B12" s="10">
        <v>2</v>
      </c>
      <c r="C12" s="10">
        <v>2015</v>
      </c>
      <c r="D12" s="10" t="s">
        <v>247</v>
      </c>
      <c r="E12" s="21" t="s">
        <v>273</v>
      </c>
      <c r="F12" s="10" t="s">
        <v>238</v>
      </c>
      <c r="G12" s="10"/>
      <c r="H12" s="10" t="s">
        <v>274</v>
      </c>
      <c r="I12" s="10">
        <v>1</v>
      </c>
      <c r="J12" s="10" t="s">
        <v>275</v>
      </c>
      <c r="K12" s="10"/>
      <c r="L12" s="10" t="s">
        <v>274</v>
      </c>
      <c r="M12" s="19" t="s">
        <v>276</v>
      </c>
      <c r="N12" s="14" t="s">
        <v>281</v>
      </c>
      <c r="O12" s="14" t="s">
        <v>274</v>
      </c>
      <c r="P12" s="14" t="s">
        <v>282</v>
      </c>
      <c r="Q12" s="14" t="s">
        <v>244</v>
      </c>
      <c r="R12" s="15">
        <v>0.91827300000000001</v>
      </c>
    </row>
    <row r="13" spans="1:18" ht="16.5" hidden="1" customHeight="1">
      <c r="A13" s="11">
        <v>41409</v>
      </c>
      <c r="B13" s="10">
        <v>1</v>
      </c>
      <c r="C13" s="10">
        <v>2013</v>
      </c>
      <c r="D13" s="10" t="s">
        <v>283</v>
      </c>
      <c r="E13" s="10" t="s">
        <v>284</v>
      </c>
      <c r="F13" s="10" t="s">
        <v>238</v>
      </c>
      <c r="G13" s="10"/>
      <c r="H13" s="10" t="s">
        <v>285</v>
      </c>
      <c r="I13" s="10">
        <v>1</v>
      </c>
      <c r="J13" s="10"/>
      <c r="K13" s="10"/>
      <c r="L13" s="10" t="s">
        <v>286</v>
      </c>
      <c r="M13" s="19" t="s">
        <v>270</v>
      </c>
      <c r="N13" s="14" t="s">
        <v>287</v>
      </c>
      <c r="O13" s="14" t="s">
        <v>286</v>
      </c>
      <c r="P13" s="14" t="s">
        <v>193</v>
      </c>
      <c r="Q13" s="14" t="s">
        <v>244</v>
      </c>
      <c r="R13" s="15">
        <v>12.321730000000001</v>
      </c>
    </row>
    <row r="14" spans="1:18" ht="16.5" hidden="1" customHeight="1">
      <c r="A14" s="11">
        <v>41409</v>
      </c>
      <c r="B14" s="10">
        <v>1</v>
      </c>
      <c r="C14" s="10">
        <v>2013</v>
      </c>
      <c r="D14" s="10" t="s">
        <v>283</v>
      </c>
      <c r="E14" s="10" t="s">
        <v>284</v>
      </c>
      <c r="F14" s="10" t="s">
        <v>238</v>
      </c>
      <c r="G14" s="10">
        <v>1039.4100000000001</v>
      </c>
      <c r="H14" s="10" t="s">
        <v>285</v>
      </c>
      <c r="I14" s="10">
        <v>1</v>
      </c>
      <c r="J14" s="10"/>
      <c r="K14" s="10"/>
      <c r="L14" s="10" t="s">
        <v>286</v>
      </c>
      <c r="M14" s="19" t="s">
        <v>270</v>
      </c>
      <c r="N14" s="14" t="s">
        <v>288</v>
      </c>
      <c r="O14" s="14" t="s">
        <v>286</v>
      </c>
      <c r="P14" s="14" t="s">
        <v>289</v>
      </c>
      <c r="Q14" s="14" t="s">
        <v>244</v>
      </c>
      <c r="R14" s="15">
        <v>1.4754879999999999</v>
      </c>
    </row>
    <row r="15" spans="1:18" ht="16.5" hidden="1" customHeight="1">
      <c r="A15" s="11">
        <v>41060</v>
      </c>
      <c r="B15" s="10">
        <v>1</v>
      </c>
      <c r="C15" s="10">
        <v>2012</v>
      </c>
      <c r="D15" s="10" t="s">
        <v>290</v>
      </c>
      <c r="E15" s="10" t="s">
        <v>291</v>
      </c>
      <c r="F15" s="10" t="s">
        <v>238</v>
      </c>
      <c r="G15" s="10"/>
      <c r="H15" s="10" t="s">
        <v>292</v>
      </c>
      <c r="I15" s="10">
        <v>1</v>
      </c>
      <c r="J15" s="10"/>
      <c r="K15" s="10"/>
      <c r="L15" s="10" t="s">
        <v>286</v>
      </c>
      <c r="M15" s="19" t="s">
        <v>270</v>
      </c>
      <c r="N15" s="14" t="s">
        <v>293</v>
      </c>
      <c r="O15" s="14" t="s">
        <v>286</v>
      </c>
      <c r="P15" s="14" t="s">
        <v>294</v>
      </c>
      <c r="Q15" s="14" t="s">
        <v>244</v>
      </c>
      <c r="R15" s="15">
        <v>0.58765599999999996</v>
      </c>
    </row>
    <row r="16" spans="1:18" ht="16.5" hidden="1" customHeight="1">
      <c r="A16" s="11">
        <v>41409</v>
      </c>
      <c r="B16" s="10">
        <v>1</v>
      </c>
      <c r="C16" s="10">
        <v>2013</v>
      </c>
      <c r="D16" s="10" t="s">
        <v>283</v>
      </c>
      <c r="E16" s="10" t="s">
        <v>284</v>
      </c>
      <c r="F16" s="10" t="s">
        <v>238</v>
      </c>
      <c r="G16" s="10"/>
      <c r="H16" s="10" t="s">
        <v>285</v>
      </c>
      <c r="I16" s="10">
        <v>1</v>
      </c>
      <c r="J16" s="10"/>
      <c r="K16" s="10"/>
      <c r="L16" s="10" t="s">
        <v>286</v>
      </c>
      <c r="M16" s="19" t="s">
        <v>270</v>
      </c>
      <c r="N16" s="14" t="s">
        <v>295</v>
      </c>
      <c r="O16" s="14" t="s">
        <v>286</v>
      </c>
      <c r="P16" s="14" t="s">
        <v>296</v>
      </c>
      <c r="Q16" s="14" t="s">
        <v>244</v>
      </c>
      <c r="R16" s="15">
        <v>0.64235299999999995</v>
      </c>
    </row>
    <row r="17" spans="1:18" ht="16.5" hidden="1" customHeight="1">
      <c r="A17" s="11">
        <v>41395</v>
      </c>
      <c r="B17" s="10">
        <v>1</v>
      </c>
      <c r="C17" s="10">
        <v>2013</v>
      </c>
      <c r="D17" s="10" t="s">
        <v>283</v>
      </c>
      <c r="E17" s="10" t="s">
        <v>297</v>
      </c>
      <c r="F17" s="10" t="s">
        <v>238</v>
      </c>
      <c r="G17" s="10"/>
      <c r="H17" s="10" t="s">
        <v>298</v>
      </c>
      <c r="I17" s="10">
        <v>1</v>
      </c>
      <c r="J17" s="10"/>
      <c r="K17" s="10"/>
      <c r="L17" s="10" t="s">
        <v>197</v>
      </c>
      <c r="M17" s="19" t="s">
        <v>270</v>
      </c>
      <c r="N17" s="14" t="s">
        <v>299</v>
      </c>
      <c r="O17" s="14" t="s">
        <v>300</v>
      </c>
      <c r="P17" s="14" t="s">
        <v>272</v>
      </c>
      <c r="Q17" s="14" t="s">
        <v>244</v>
      </c>
      <c r="R17" s="15">
        <v>4.8874649999999997</v>
      </c>
    </row>
    <row r="18" spans="1:18" ht="16.5" hidden="1" customHeight="1">
      <c r="A18" s="11">
        <v>42094</v>
      </c>
      <c r="B18" s="10">
        <v>4</v>
      </c>
      <c r="C18" s="10">
        <v>2014</v>
      </c>
      <c r="D18" s="10" t="s">
        <v>263</v>
      </c>
      <c r="E18" s="10" t="s">
        <v>301</v>
      </c>
      <c r="F18" s="10" t="s">
        <v>238</v>
      </c>
      <c r="G18" s="10"/>
      <c r="H18" s="10" t="s">
        <v>302</v>
      </c>
      <c r="I18" s="10">
        <v>2</v>
      </c>
      <c r="J18" s="10" t="s">
        <v>303</v>
      </c>
      <c r="K18" s="10"/>
      <c r="L18" s="10" t="s">
        <v>302</v>
      </c>
      <c r="M18" s="16" t="s">
        <v>270</v>
      </c>
      <c r="N18" s="17">
        <v>0.5714285714285714</v>
      </c>
      <c r="O18" s="17" t="s">
        <v>190</v>
      </c>
      <c r="P18" s="18"/>
      <c r="Q18" s="14" t="s">
        <v>244</v>
      </c>
      <c r="R18" s="15">
        <v>0.68620799999999993</v>
      </c>
    </row>
    <row r="19" spans="1:18" ht="16.5" hidden="1" customHeight="1">
      <c r="A19" s="11">
        <v>41395</v>
      </c>
      <c r="B19" s="10">
        <v>1</v>
      </c>
      <c r="C19" s="10">
        <v>2013</v>
      </c>
      <c r="D19" s="10" t="s">
        <v>283</v>
      </c>
      <c r="E19" s="10" t="s">
        <v>304</v>
      </c>
      <c r="F19" s="10" t="s">
        <v>238</v>
      </c>
      <c r="G19" s="10">
        <v>1226</v>
      </c>
      <c r="H19" s="10" t="s">
        <v>298</v>
      </c>
      <c r="I19" s="10">
        <v>1</v>
      </c>
      <c r="J19" s="10"/>
      <c r="K19" s="10"/>
      <c r="L19" s="10" t="s">
        <v>197</v>
      </c>
      <c r="M19" s="19" t="s">
        <v>270</v>
      </c>
      <c r="N19" s="14" t="s">
        <v>305</v>
      </c>
      <c r="O19" s="14" t="s">
        <v>306</v>
      </c>
      <c r="P19" s="14" t="s">
        <v>272</v>
      </c>
      <c r="Q19" s="14" t="s">
        <v>244</v>
      </c>
      <c r="R19" s="15">
        <v>16.23817</v>
      </c>
    </row>
    <row r="20" spans="1:18" ht="16.5" hidden="1" customHeight="1">
      <c r="A20" s="11">
        <v>41364</v>
      </c>
      <c r="B20" s="10">
        <v>4</v>
      </c>
      <c r="C20" s="10">
        <v>2012</v>
      </c>
      <c r="D20" s="10" t="s">
        <v>236</v>
      </c>
      <c r="E20" s="10"/>
      <c r="F20" s="10" t="s">
        <v>238</v>
      </c>
      <c r="G20" s="10">
        <v>147.62</v>
      </c>
      <c r="H20" s="10" t="s">
        <v>307</v>
      </c>
      <c r="I20" s="10">
        <v>1</v>
      </c>
      <c r="J20" s="10"/>
      <c r="K20" s="10"/>
      <c r="L20" s="10" t="s">
        <v>308</v>
      </c>
      <c r="M20" s="19" t="s">
        <v>270</v>
      </c>
      <c r="N20" s="14" t="s">
        <v>309</v>
      </c>
      <c r="O20" s="14" t="s">
        <v>174</v>
      </c>
      <c r="P20" s="14" t="s">
        <v>272</v>
      </c>
      <c r="Q20" s="14" t="s">
        <v>244</v>
      </c>
      <c r="R20" s="15">
        <v>3.2965200000000001</v>
      </c>
    </row>
    <row r="21" spans="1:18" ht="16.5" hidden="1" customHeight="1">
      <c r="A21" s="11">
        <v>41425</v>
      </c>
      <c r="B21" s="10">
        <v>1</v>
      </c>
      <c r="C21" s="10">
        <v>2013</v>
      </c>
      <c r="D21" s="10" t="s">
        <v>283</v>
      </c>
      <c r="E21" s="10"/>
      <c r="F21" s="10" t="s">
        <v>310</v>
      </c>
      <c r="G21" s="10">
        <v>44.3</v>
      </c>
      <c r="H21" s="10" t="s">
        <v>311</v>
      </c>
      <c r="I21" s="10">
        <v>1</v>
      </c>
      <c r="J21" s="10"/>
      <c r="K21" s="10"/>
      <c r="L21" s="10" t="s">
        <v>312</v>
      </c>
      <c r="M21" s="19" t="s">
        <v>240</v>
      </c>
      <c r="N21" s="14" t="s">
        <v>313</v>
      </c>
      <c r="O21" s="14" t="s">
        <v>314</v>
      </c>
      <c r="P21" s="14" t="s">
        <v>272</v>
      </c>
      <c r="Q21" s="14" t="s">
        <v>244</v>
      </c>
      <c r="R21" s="15">
        <v>0.38306600000000002</v>
      </c>
    </row>
    <row r="22" spans="1:18" ht="16.5" hidden="1" customHeight="1">
      <c r="A22" s="11">
        <v>41364</v>
      </c>
      <c r="B22" s="10">
        <v>4</v>
      </c>
      <c r="C22" s="10">
        <v>2012</v>
      </c>
      <c r="D22" s="10" t="s">
        <v>236</v>
      </c>
      <c r="E22" s="10" t="s">
        <v>315</v>
      </c>
      <c r="F22" s="10" t="s">
        <v>238</v>
      </c>
      <c r="G22" s="10"/>
      <c r="H22" s="10" t="s">
        <v>316</v>
      </c>
      <c r="I22" s="10">
        <v>2</v>
      </c>
      <c r="J22" s="22"/>
      <c r="K22" s="10"/>
      <c r="L22" s="10" t="s">
        <v>317</v>
      </c>
      <c r="M22" s="19" t="s">
        <v>240</v>
      </c>
      <c r="N22" s="14" t="s">
        <v>318</v>
      </c>
      <c r="O22" s="14" t="s">
        <v>319</v>
      </c>
      <c r="P22" s="14" t="s">
        <v>320</v>
      </c>
      <c r="Q22" s="14" t="s">
        <v>244</v>
      </c>
      <c r="R22" s="23">
        <v>2.2250459999999999</v>
      </c>
    </row>
    <row r="23" spans="1:18" ht="18.75" hidden="1" customHeight="1">
      <c r="A23" s="11">
        <v>41983</v>
      </c>
      <c r="B23" s="10">
        <v>3</v>
      </c>
      <c r="C23" s="10">
        <v>2014</v>
      </c>
      <c r="D23" s="10" t="s">
        <v>321</v>
      </c>
      <c r="E23" s="10" t="s">
        <v>322</v>
      </c>
      <c r="F23" s="10" t="s">
        <v>238</v>
      </c>
      <c r="G23" s="10"/>
      <c r="H23" s="10" t="s">
        <v>316</v>
      </c>
      <c r="I23" s="10">
        <v>2</v>
      </c>
      <c r="J23" s="22"/>
      <c r="K23" s="10"/>
      <c r="L23" s="10" t="s">
        <v>317</v>
      </c>
      <c r="M23" s="19" t="s">
        <v>240</v>
      </c>
      <c r="N23" s="14" t="s">
        <v>323</v>
      </c>
      <c r="O23" s="14" t="s">
        <v>324</v>
      </c>
      <c r="P23" s="14" t="s">
        <v>325</v>
      </c>
      <c r="Q23" s="14" t="s">
        <v>244</v>
      </c>
      <c r="R23" s="23">
        <v>3.4307129999999999</v>
      </c>
    </row>
    <row r="24" spans="1:18" ht="18.75" hidden="1" customHeight="1">
      <c r="A24" s="24">
        <v>42339</v>
      </c>
      <c r="B24" s="25">
        <v>3</v>
      </c>
      <c r="C24" s="10">
        <v>2015</v>
      </c>
      <c r="D24" s="10" t="s">
        <v>326</v>
      </c>
      <c r="E24" s="10" t="s">
        <v>327</v>
      </c>
      <c r="F24" s="10" t="s">
        <v>238</v>
      </c>
      <c r="G24" s="10"/>
      <c r="H24" s="10" t="s">
        <v>316</v>
      </c>
      <c r="I24" s="10">
        <v>1</v>
      </c>
      <c r="J24" s="22"/>
      <c r="K24" s="10"/>
      <c r="L24" s="10" t="s">
        <v>317</v>
      </c>
      <c r="M24" s="19" t="s">
        <v>240</v>
      </c>
      <c r="N24" s="14" t="s">
        <v>328</v>
      </c>
      <c r="O24" s="14" t="s">
        <v>324</v>
      </c>
      <c r="P24" s="14" t="s">
        <v>254</v>
      </c>
      <c r="Q24" s="14" t="s">
        <v>244</v>
      </c>
      <c r="R24" s="23">
        <v>2.7299099999999998</v>
      </c>
    </row>
    <row r="25" spans="1:18" ht="18.75" hidden="1" customHeight="1">
      <c r="A25" s="11">
        <v>41364</v>
      </c>
      <c r="B25" s="10">
        <v>4</v>
      </c>
      <c r="C25" s="10">
        <v>2012</v>
      </c>
      <c r="D25" s="10" t="s">
        <v>236</v>
      </c>
      <c r="E25" s="10" t="s">
        <v>329</v>
      </c>
      <c r="F25" s="10" t="s">
        <v>238</v>
      </c>
      <c r="G25" s="10"/>
      <c r="H25" s="10"/>
      <c r="I25" s="10"/>
      <c r="J25" s="22" t="s">
        <v>330</v>
      </c>
      <c r="K25" s="10"/>
      <c r="L25" s="10" t="s">
        <v>317</v>
      </c>
      <c r="M25" s="19"/>
      <c r="N25" s="14"/>
      <c r="O25" s="14" t="s">
        <v>319</v>
      </c>
      <c r="P25" s="14" t="s">
        <v>331</v>
      </c>
      <c r="Q25" s="14" t="s">
        <v>244</v>
      </c>
      <c r="R25" s="23">
        <v>3</v>
      </c>
    </row>
    <row r="26" spans="1:18" ht="16.5" customHeight="1">
      <c r="A26" s="11">
        <v>41518</v>
      </c>
      <c r="B26" s="10">
        <v>2</v>
      </c>
      <c r="C26" s="10">
        <v>2013</v>
      </c>
      <c r="D26" s="10" t="s">
        <v>332</v>
      </c>
      <c r="E26" s="10" t="s">
        <v>333</v>
      </c>
      <c r="F26" s="10" t="s">
        <v>310</v>
      </c>
      <c r="G26" s="10">
        <v>11.5</v>
      </c>
      <c r="H26" s="10" t="s">
        <v>334</v>
      </c>
      <c r="I26" s="10">
        <v>1</v>
      </c>
      <c r="J26" s="10"/>
      <c r="K26" s="10"/>
      <c r="L26" s="10" t="s">
        <v>142</v>
      </c>
      <c r="M26" s="19" t="s">
        <v>252</v>
      </c>
      <c r="N26" s="14" t="s">
        <v>335</v>
      </c>
      <c r="O26" s="14" t="s">
        <v>142</v>
      </c>
      <c r="P26" s="14" t="s">
        <v>272</v>
      </c>
      <c r="Q26" s="14" t="s">
        <v>244</v>
      </c>
      <c r="R26" s="15">
        <v>0.339866</v>
      </c>
    </row>
    <row r="27" spans="1:18" ht="16.5" hidden="1" customHeight="1">
      <c r="A27" s="11">
        <v>42090</v>
      </c>
      <c r="B27" s="10">
        <v>4</v>
      </c>
      <c r="C27" s="10">
        <v>2014</v>
      </c>
      <c r="D27" s="10" t="s">
        <v>263</v>
      </c>
      <c r="E27" s="10" t="s">
        <v>336</v>
      </c>
      <c r="F27" s="10" t="s">
        <v>310</v>
      </c>
      <c r="G27" s="10"/>
      <c r="H27" s="10" t="s">
        <v>334</v>
      </c>
      <c r="I27" s="10">
        <v>1</v>
      </c>
      <c r="J27" s="10" t="s">
        <v>337</v>
      </c>
      <c r="K27" s="10"/>
      <c r="L27" s="10" t="s">
        <v>28</v>
      </c>
      <c r="M27" s="19" t="s">
        <v>252</v>
      </c>
      <c r="N27" s="14" t="s">
        <v>338</v>
      </c>
      <c r="O27" s="14" t="s">
        <v>28</v>
      </c>
      <c r="P27" s="14" t="s">
        <v>272</v>
      </c>
      <c r="Q27" s="14" t="s">
        <v>244</v>
      </c>
      <c r="R27" s="15">
        <v>9.8664000000000002E-2</v>
      </c>
    </row>
    <row r="28" spans="1:18" ht="16.5" hidden="1" customHeight="1">
      <c r="A28" s="11">
        <v>41367</v>
      </c>
      <c r="B28" s="10">
        <v>1</v>
      </c>
      <c r="C28" s="10">
        <v>2013</v>
      </c>
      <c r="D28" s="10" t="s">
        <v>283</v>
      </c>
      <c r="E28" s="10" t="s">
        <v>339</v>
      </c>
      <c r="F28" s="10" t="s">
        <v>310</v>
      </c>
      <c r="G28" s="10">
        <v>63.67</v>
      </c>
      <c r="H28" s="10" t="s">
        <v>340</v>
      </c>
      <c r="I28" s="10">
        <v>1</v>
      </c>
      <c r="J28" s="10"/>
      <c r="K28" s="10"/>
      <c r="L28" s="10" t="s">
        <v>120</v>
      </c>
      <c r="M28" s="16" t="s">
        <v>240</v>
      </c>
      <c r="N28" s="17" t="s">
        <v>341</v>
      </c>
      <c r="O28" s="17" t="s">
        <v>342</v>
      </c>
      <c r="P28" s="14" t="s">
        <v>120</v>
      </c>
      <c r="Q28" s="14" t="s">
        <v>244</v>
      </c>
      <c r="R28" s="15">
        <v>0.61487499999999995</v>
      </c>
    </row>
    <row r="29" spans="1:18" ht="16.5" hidden="1" customHeight="1">
      <c r="A29" s="11">
        <v>41367</v>
      </c>
      <c r="B29" s="10">
        <v>1</v>
      </c>
      <c r="C29" s="10">
        <v>2013</v>
      </c>
      <c r="D29" s="10" t="s">
        <v>283</v>
      </c>
      <c r="E29" s="10" t="s">
        <v>339</v>
      </c>
      <c r="F29" s="10" t="s">
        <v>310</v>
      </c>
      <c r="G29" s="10">
        <v>63.67</v>
      </c>
      <c r="H29" s="10" t="s">
        <v>340</v>
      </c>
      <c r="I29" s="10">
        <v>1</v>
      </c>
      <c r="J29" s="10"/>
      <c r="K29" s="10"/>
      <c r="L29" s="10" t="s">
        <v>120</v>
      </c>
      <c r="M29" s="16" t="s">
        <v>240</v>
      </c>
      <c r="N29" s="17" t="s">
        <v>341</v>
      </c>
      <c r="O29" s="17" t="s">
        <v>343</v>
      </c>
      <c r="P29" s="14" t="s">
        <v>120</v>
      </c>
      <c r="Q29" s="14" t="s">
        <v>244</v>
      </c>
      <c r="R29" s="15">
        <v>2.2083599999999999</v>
      </c>
    </row>
    <row r="30" spans="1:18" ht="16.5" hidden="1" customHeight="1">
      <c r="A30" s="11">
        <v>41367</v>
      </c>
      <c r="B30" s="10">
        <v>1</v>
      </c>
      <c r="C30" s="10">
        <v>2013</v>
      </c>
      <c r="D30" s="10" t="s">
        <v>283</v>
      </c>
      <c r="E30" s="10" t="s">
        <v>339</v>
      </c>
      <c r="F30" s="10" t="s">
        <v>310</v>
      </c>
      <c r="G30" s="10">
        <v>63.67</v>
      </c>
      <c r="H30" s="10" t="s">
        <v>340</v>
      </c>
      <c r="I30" s="10">
        <v>1</v>
      </c>
      <c r="J30" s="10"/>
      <c r="K30" s="10"/>
      <c r="L30" s="10" t="s">
        <v>120</v>
      </c>
      <c r="M30" s="16" t="s">
        <v>240</v>
      </c>
      <c r="N30" s="17" t="s">
        <v>341</v>
      </c>
      <c r="O30" s="17" t="s">
        <v>344</v>
      </c>
      <c r="P30" s="14" t="s">
        <v>120</v>
      </c>
      <c r="Q30" s="14" t="s">
        <v>244</v>
      </c>
      <c r="R30" s="15">
        <v>3.96794</v>
      </c>
    </row>
    <row r="31" spans="1:18" ht="16.5" hidden="1" customHeight="1">
      <c r="A31" s="11">
        <v>41367</v>
      </c>
      <c r="B31" s="10">
        <v>1</v>
      </c>
      <c r="C31" s="10">
        <v>2013</v>
      </c>
      <c r="D31" s="10" t="s">
        <v>283</v>
      </c>
      <c r="E31" s="10" t="s">
        <v>339</v>
      </c>
      <c r="F31" s="10" t="s">
        <v>310</v>
      </c>
      <c r="G31" s="10">
        <v>63.67</v>
      </c>
      <c r="H31" s="10" t="s">
        <v>340</v>
      </c>
      <c r="I31" s="10">
        <v>1</v>
      </c>
      <c r="J31" s="10"/>
      <c r="K31" s="10"/>
      <c r="L31" s="10" t="s">
        <v>120</v>
      </c>
      <c r="M31" s="16" t="s">
        <v>240</v>
      </c>
      <c r="N31" s="17" t="s">
        <v>341</v>
      </c>
      <c r="O31" s="17" t="s">
        <v>345</v>
      </c>
      <c r="P31" s="14" t="s">
        <v>120</v>
      </c>
      <c r="Q31" s="14" t="s">
        <v>244</v>
      </c>
      <c r="R31" s="15">
        <v>1.87222</v>
      </c>
    </row>
    <row r="32" spans="1:18" ht="16.5" hidden="1" customHeight="1">
      <c r="A32" s="11">
        <v>41680</v>
      </c>
      <c r="B32" s="10">
        <v>4</v>
      </c>
      <c r="C32" s="10">
        <v>2013</v>
      </c>
      <c r="D32" s="10" t="s">
        <v>346</v>
      </c>
      <c r="E32" s="10"/>
      <c r="F32" s="10" t="s">
        <v>347</v>
      </c>
      <c r="G32" s="10">
        <v>135</v>
      </c>
      <c r="H32" s="10" t="s">
        <v>348</v>
      </c>
      <c r="I32" s="10">
        <v>1</v>
      </c>
      <c r="J32" s="10"/>
      <c r="K32" s="10"/>
      <c r="L32" s="10" t="s">
        <v>125</v>
      </c>
      <c r="M32" s="19" t="s">
        <v>349</v>
      </c>
      <c r="N32" s="14" t="s">
        <v>350</v>
      </c>
      <c r="O32" s="14" t="s">
        <v>351</v>
      </c>
      <c r="P32" s="14" t="s">
        <v>352</v>
      </c>
      <c r="Q32" s="14" t="s">
        <v>244</v>
      </c>
      <c r="R32" s="15">
        <v>0.42812</v>
      </c>
    </row>
    <row r="33" spans="1:18" ht="16.5" hidden="1" customHeight="1">
      <c r="A33" s="11">
        <v>41680</v>
      </c>
      <c r="B33" s="10">
        <v>4</v>
      </c>
      <c r="C33" s="10">
        <v>2013</v>
      </c>
      <c r="D33" s="10" t="s">
        <v>346</v>
      </c>
      <c r="E33" s="10"/>
      <c r="F33" s="10" t="s">
        <v>347</v>
      </c>
      <c r="G33" s="10"/>
      <c r="H33" s="10" t="s">
        <v>348</v>
      </c>
      <c r="I33" s="10">
        <v>1</v>
      </c>
      <c r="J33" s="10"/>
      <c r="K33" s="10"/>
      <c r="L33" s="10" t="s">
        <v>125</v>
      </c>
      <c r="M33" s="19" t="s">
        <v>353</v>
      </c>
      <c r="N33" s="14" t="s">
        <v>354</v>
      </c>
      <c r="O33" s="14" t="s">
        <v>355</v>
      </c>
      <c r="P33" s="14" t="s">
        <v>356</v>
      </c>
      <c r="Q33" s="14" t="s">
        <v>357</v>
      </c>
      <c r="R33" s="15">
        <v>6.2299E-2</v>
      </c>
    </row>
    <row r="34" spans="1:18" ht="16.5" hidden="1" customHeight="1">
      <c r="A34" s="11">
        <v>41395</v>
      </c>
      <c r="B34" s="10">
        <v>1</v>
      </c>
      <c r="C34" s="10">
        <v>2013</v>
      </c>
      <c r="D34" s="10" t="s">
        <v>283</v>
      </c>
      <c r="E34" s="10" t="s">
        <v>358</v>
      </c>
      <c r="F34" s="10" t="s">
        <v>347</v>
      </c>
      <c r="G34" s="10"/>
      <c r="H34" s="10" t="s">
        <v>359</v>
      </c>
      <c r="I34" s="10">
        <v>1</v>
      </c>
      <c r="J34" s="10"/>
      <c r="K34" s="10"/>
      <c r="L34" s="10" t="s">
        <v>48</v>
      </c>
      <c r="M34" s="19" t="s">
        <v>360</v>
      </c>
      <c r="N34" s="14" t="s">
        <v>361</v>
      </c>
      <c r="O34" s="14" t="s">
        <v>362</v>
      </c>
      <c r="P34" s="14" t="s">
        <v>363</v>
      </c>
      <c r="Q34" s="14" t="s">
        <v>244</v>
      </c>
      <c r="R34" s="15">
        <v>1.467713</v>
      </c>
    </row>
    <row r="35" spans="1:18" ht="16.5" hidden="1" customHeight="1">
      <c r="A35" s="11">
        <v>41395</v>
      </c>
      <c r="B35" s="10">
        <v>1</v>
      </c>
      <c r="C35" s="10">
        <v>2013</v>
      </c>
      <c r="D35" s="10" t="s">
        <v>283</v>
      </c>
      <c r="E35" s="10" t="s">
        <v>358</v>
      </c>
      <c r="F35" s="10" t="s">
        <v>347</v>
      </c>
      <c r="G35" s="10">
        <v>116</v>
      </c>
      <c r="H35" s="10" t="s">
        <v>359</v>
      </c>
      <c r="I35" s="10">
        <v>1</v>
      </c>
      <c r="J35" s="10"/>
      <c r="K35" s="10"/>
      <c r="L35" s="10" t="s">
        <v>48</v>
      </c>
      <c r="M35" s="19" t="s">
        <v>360</v>
      </c>
      <c r="N35" s="14" t="s">
        <v>364</v>
      </c>
      <c r="O35" s="14" t="s">
        <v>365</v>
      </c>
      <c r="P35" s="14" t="s">
        <v>48</v>
      </c>
      <c r="Q35" s="14" t="s">
        <v>244</v>
      </c>
      <c r="R35" s="15">
        <v>2.2642519999999999</v>
      </c>
    </row>
    <row r="36" spans="1:18" ht="16.5" hidden="1" customHeight="1">
      <c r="A36" s="11">
        <v>42089</v>
      </c>
      <c r="B36" s="10">
        <v>4</v>
      </c>
      <c r="C36" s="10">
        <v>2014</v>
      </c>
      <c r="D36" s="10" t="s">
        <v>263</v>
      </c>
      <c r="E36" s="10" t="s">
        <v>366</v>
      </c>
      <c r="F36" s="10" t="s">
        <v>310</v>
      </c>
      <c r="G36" s="10"/>
      <c r="H36" s="10" t="s">
        <v>367</v>
      </c>
      <c r="I36" s="10">
        <v>1</v>
      </c>
      <c r="J36" s="10" t="s">
        <v>337</v>
      </c>
      <c r="K36" s="10"/>
      <c r="L36" s="10" t="s">
        <v>368</v>
      </c>
      <c r="M36" s="16" t="s">
        <v>240</v>
      </c>
      <c r="N36" s="17" t="s">
        <v>369</v>
      </c>
      <c r="O36" s="14" t="s">
        <v>370</v>
      </c>
      <c r="P36" s="14" t="s">
        <v>368</v>
      </c>
      <c r="Q36" s="14" t="s">
        <v>244</v>
      </c>
      <c r="R36" s="15">
        <v>0.85869700000000004</v>
      </c>
    </row>
    <row r="37" spans="1:18" ht="16.5" hidden="1" customHeight="1">
      <c r="A37" s="11">
        <v>42089</v>
      </c>
      <c r="B37" s="10">
        <v>4</v>
      </c>
      <c r="C37" s="10">
        <v>2014</v>
      </c>
      <c r="D37" s="10" t="s">
        <v>263</v>
      </c>
      <c r="E37" s="10" t="s">
        <v>366</v>
      </c>
      <c r="F37" s="10" t="s">
        <v>310</v>
      </c>
      <c r="G37" s="10"/>
      <c r="H37" s="10" t="s">
        <v>367</v>
      </c>
      <c r="I37" s="10">
        <v>1</v>
      </c>
      <c r="J37" s="10" t="s">
        <v>337</v>
      </c>
      <c r="K37" s="10"/>
      <c r="L37" s="10" t="s">
        <v>368</v>
      </c>
      <c r="M37" s="16" t="s">
        <v>240</v>
      </c>
      <c r="N37" s="17" t="s">
        <v>369</v>
      </c>
      <c r="O37" s="14" t="s">
        <v>370</v>
      </c>
      <c r="P37" s="14" t="s">
        <v>368</v>
      </c>
      <c r="Q37" s="14" t="s">
        <v>244</v>
      </c>
      <c r="R37" s="15">
        <v>0.46274199999999999</v>
      </c>
    </row>
    <row r="38" spans="1:18" ht="16.5" hidden="1" customHeight="1">
      <c r="A38" s="11">
        <v>41364</v>
      </c>
      <c r="B38" s="10">
        <v>4</v>
      </c>
      <c r="C38" s="10">
        <v>2012</v>
      </c>
      <c r="D38" s="10" t="s">
        <v>236</v>
      </c>
      <c r="E38" s="10"/>
      <c r="F38" s="10" t="s">
        <v>310</v>
      </c>
      <c r="G38" s="10">
        <v>59</v>
      </c>
      <c r="H38" s="10" t="s">
        <v>151</v>
      </c>
      <c r="I38" s="10">
        <v>1</v>
      </c>
      <c r="J38" s="10"/>
      <c r="K38" s="10"/>
      <c r="L38" s="10" t="s">
        <v>151</v>
      </c>
      <c r="M38" s="19" t="s">
        <v>371</v>
      </c>
      <c r="N38" s="14" t="s">
        <v>372</v>
      </c>
      <c r="O38" s="14" t="s">
        <v>151</v>
      </c>
      <c r="P38" s="14" t="s">
        <v>151</v>
      </c>
      <c r="Q38" s="14" t="s">
        <v>244</v>
      </c>
      <c r="R38" s="15">
        <v>1.849399</v>
      </c>
    </row>
    <row r="39" spans="1:18" ht="16.5" hidden="1" customHeight="1">
      <c r="A39" s="11">
        <v>41364</v>
      </c>
      <c r="B39" s="10">
        <v>4</v>
      </c>
      <c r="C39" s="10">
        <v>2012</v>
      </c>
      <c r="D39" s="10" t="s">
        <v>236</v>
      </c>
      <c r="E39" s="10"/>
      <c r="F39" s="10" t="s">
        <v>347</v>
      </c>
      <c r="G39" s="10">
        <v>227</v>
      </c>
      <c r="H39" s="10" t="s">
        <v>373</v>
      </c>
      <c r="I39" s="10">
        <v>1</v>
      </c>
      <c r="J39" s="10"/>
      <c r="K39" s="10"/>
      <c r="L39" s="10" t="s">
        <v>42</v>
      </c>
      <c r="M39" s="16" t="s">
        <v>374</v>
      </c>
      <c r="N39" s="17" t="s">
        <v>375</v>
      </c>
      <c r="O39" s="17" t="s">
        <v>376</v>
      </c>
      <c r="P39" s="14" t="s">
        <v>42</v>
      </c>
      <c r="Q39" s="14" t="s">
        <v>244</v>
      </c>
      <c r="R39" s="15">
        <v>11.899100000000001</v>
      </c>
    </row>
    <row r="40" spans="1:18" ht="16.5" hidden="1" customHeight="1">
      <c r="A40" s="11">
        <v>41364</v>
      </c>
      <c r="B40" s="10">
        <v>4</v>
      </c>
      <c r="C40" s="10">
        <v>2012</v>
      </c>
      <c r="D40" s="10" t="s">
        <v>236</v>
      </c>
      <c r="E40" s="10"/>
      <c r="F40" s="10" t="s">
        <v>347</v>
      </c>
      <c r="G40" s="10">
        <v>227</v>
      </c>
      <c r="H40" s="10" t="s">
        <v>373</v>
      </c>
      <c r="I40" s="10">
        <v>1</v>
      </c>
      <c r="J40" s="10"/>
      <c r="K40" s="10"/>
      <c r="L40" s="10" t="s">
        <v>42</v>
      </c>
      <c r="M40" s="16" t="s">
        <v>374</v>
      </c>
      <c r="N40" s="17" t="s">
        <v>375</v>
      </c>
      <c r="O40" s="17" t="s">
        <v>377</v>
      </c>
      <c r="P40" s="14" t="s">
        <v>42</v>
      </c>
      <c r="Q40" s="14" t="s">
        <v>244</v>
      </c>
      <c r="R40" s="15">
        <v>9.4855900000000002</v>
      </c>
    </row>
    <row r="41" spans="1:18" ht="16.5" hidden="1" customHeight="1">
      <c r="A41" s="11">
        <v>41364</v>
      </c>
      <c r="B41" s="10">
        <v>4</v>
      </c>
      <c r="C41" s="10">
        <v>2012</v>
      </c>
      <c r="D41" s="10" t="s">
        <v>236</v>
      </c>
      <c r="E41" s="10"/>
      <c r="F41" s="10" t="s">
        <v>347</v>
      </c>
      <c r="G41" s="10">
        <v>227</v>
      </c>
      <c r="H41" s="10" t="s">
        <v>373</v>
      </c>
      <c r="I41" s="10">
        <v>1</v>
      </c>
      <c r="J41" s="10"/>
      <c r="K41" s="10"/>
      <c r="L41" s="10" t="s">
        <v>42</v>
      </c>
      <c r="M41" s="16" t="s">
        <v>374</v>
      </c>
      <c r="N41" s="17" t="s">
        <v>375</v>
      </c>
      <c r="O41" s="17" t="s">
        <v>378</v>
      </c>
      <c r="P41" s="14" t="s">
        <v>42</v>
      </c>
      <c r="Q41" s="14" t="s">
        <v>244</v>
      </c>
      <c r="R41" s="15">
        <v>5.43065</v>
      </c>
    </row>
    <row r="42" spans="1:18" ht="16.5" hidden="1" customHeight="1">
      <c r="A42" s="11">
        <v>41364</v>
      </c>
      <c r="B42" s="10">
        <v>4</v>
      </c>
      <c r="C42" s="10">
        <v>2012</v>
      </c>
      <c r="D42" s="10" t="s">
        <v>236</v>
      </c>
      <c r="E42" s="10"/>
      <c r="F42" s="10" t="s">
        <v>347</v>
      </c>
      <c r="G42" s="10">
        <v>227</v>
      </c>
      <c r="H42" s="10" t="s">
        <v>373</v>
      </c>
      <c r="I42" s="10">
        <v>1</v>
      </c>
      <c r="J42" s="10"/>
      <c r="K42" s="10"/>
      <c r="L42" s="10" t="s">
        <v>42</v>
      </c>
      <c r="M42" s="16" t="s">
        <v>374</v>
      </c>
      <c r="N42" s="17" t="s">
        <v>375</v>
      </c>
      <c r="O42" s="17" t="s">
        <v>379</v>
      </c>
      <c r="P42" s="14" t="s">
        <v>42</v>
      </c>
      <c r="Q42" s="14" t="s">
        <v>244</v>
      </c>
      <c r="R42" s="15">
        <v>2.6081799999999999</v>
      </c>
    </row>
    <row r="43" spans="1:18" ht="16.5" hidden="1" customHeight="1">
      <c r="A43" s="11">
        <v>41364</v>
      </c>
      <c r="B43" s="10">
        <v>4</v>
      </c>
      <c r="C43" s="10">
        <v>2012</v>
      </c>
      <c r="D43" s="10" t="s">
        <v>236</v>
      </c>
      <c r="E43" s="10"/>
      <c r="F43" s="10" t="s">
        <v>347</v>
      </c>
      <c r="G43" s="10">
        <v>227</v>
      </c>
      <c r="H43" s="10" t="s">
        <v>373</v>
      </c>
      <c r="I43" s="10">
        <v>1</v>
      </c>
      <c r="J43" s="10"/>
      <c r="K43" s="10"/>
      <c r="L43" s="10" t="s">
        <v>42</v>
      </c>
      <c r="M43" s="16" t="s">
        <v>374</v>
      </c>
      <c r="N43" s="17" t="s">
        <v>375</v>
      </c>
      <c r="O43" s="17" t="s">
        <v>380</v>
      </c>
      <c r="P43" s="14" t="s">
        <v>42</v>
      </c>
      <c r="Q43" s="14" t="s">
        <v>244</v>
      </c>
      <c r="R43" s="15">
        <v>52.933700000000002</v>
      </c>
    </row>
    <row r="44" spans="1:18" ht="16.5" hidden="1" customHeight="1">
      <c r="A44" s="11">
        <v>41364</v>
      </c>
      <c r="B44" s="10">
        <v>4</v>
      </c>
      <c r="C44" s="10">
        <v>2012</v>
      </c>
      <c r="D44" s="10" t="s">
        <v>236</v>
      </c>
      <c r="E44" s="10"/>
      <c r="F44" s="10" t="s">
        <v>238</v>
      </c>
      <c r="G44" s="10">
        <v>8.33</v>
      </c>
      <c r="H44" s="10" t="s">
        <v>381</v>
      </c>
      <c r="I44" s="10">
        <v>1</v>
      </c>
      <c r="J44" s="10"/>
      <c r="K44" s="10"/>
      <c r="L44" s="10" t="s">
        <v>382</v>
      </c>
      <c r="M44" s="26" t="s">
        <v>383</v>
      </c>
      <c r="N44" s="27" t="s">
        <v>384</v>
      </c>
      <c r="O44" s="27" t="s">
        <v>382</v>
      </c>
      <c r="P44" s="18"/>
      <c r="Q44" s="18"/>
      <c r="R44" s="28">
        <v>3.5673900000000001E-2</v>
      </c>
    </row>
    <row r="45" spans="1:18" ht="16.5" hidden="1" customHeight="1">
      <c r="A45" s="11">
        <v>41364</v>
      </c>
      <c r="B45" s="10">
        <v>4</v>
      </c>
      <c r="C45" s="10">
        <v>2012</v>
      </c>
      <c r="D45" s="10" t="s">
        <v>236</v>
      </c>
      <c r="E45" s="10"/>
      <c r="F45" s="10" t="s">
        <v>310</v>
      </c>
      <c r="G45" s="10">
        <v>9.6</v>
      </c>
      <c r="H45" s="10" t="s">
        <v>385</v>
      </c>
      <c r="I45" s="10">
        <v>1</v>
      </c>
      <c r="J45" s="10"/>
      <c r="K45" s="10"/>
      <c r="L45" s="10" t="s">
        <v>34</v>
      </c>
      <c r="M45" s="26" t="s">
        <v>252</v>
      </c>
      <c r="N45" s="27" t="s">
        <v>386</v>
      </c>
      <c r="O45" s="27" t="s">
        <v>34</v>
      </c>
      <c r="P45" s="18"/>
      <c r="Q45" s="18"/>
      <c r="R45" s="28">
        <v>3.0097200000000002</v>
      </c>
    </row>
    <row r="46" spans="1:18" ht="16.5" hidden="1" customHeight="1">
      <c r="A46" s="11">
        <v>41728</v>
      </c>
      <c r="B46" s="10">
        <v>4</v>
      </c>
      <c r="C46" s="10">
        <v>2013</v>
      </c>
      <c r="D46" s="10" t="s">
        <v>346</v>
      </c>
      <c r="E46" s="10" t="s">
        <v>387</v>
      </c>
      <c r="F46" s="10" t="s">
        <v>238</v>
      </c>
      <c r="G46" s="10">
        <v>7.5</v>
      </c>
      <c r="H46" s="10" t="s">
        <v>388</v>
      </c>
      <c r="I46" s="10">
        <v>1</v>
      </c>
      <c r="J46" s="10"/>
      <c r="K46" s="10"/>
      <c r="L46" s="10" t="s">
        <v>308</v>
      </c>
      <c r="M46" s="26" t="s">
        <v>270</v>
      </c>
      <c r="N46" s="27" t="s">
        <v>389</v>
      </c>
      <c r="O46" s="27" t="s">
        <v>388</v>
      </c>
      <c r="P46" s="18"/>
      <c r="Q46" s="18"/>
      <c r="R46" s="28">
        <v>1.1967399999999999</v>
      </c>
    </row>
    <row r="47" spans="1:18" ht="16.5" hidden="1" customHeight="1">
      <c r="A47" s="11">
        <v>41364</v>
      </c>
      <c r="B47" s="10">
        <v>4</v>
      </c>
      <c r="C47" s="10">
        <v>2012</v>
      </c>
      <c r="D47" s="10" t="s">
        <v>236</v>
      </c>
      <c r="E47" s="10"/>
      <c r="F47" s="10" t="s">
        <v>238</v>
      </c>
      <c r="G47" s="10"/>
      <c r="H47" s="10" t="s">
        <v>390</v>
      </c>
      <c r="I47" s="10">
        <v>0</v>
      </c>
      <c r="J47" s="10"/>
      <c r="K47" s="10"/>
      <c r="L47" s="10" t="s">
        <v>391</v>
      </c>
      <c r="M47" s="26" t="s">
        <v>240</v>
      </c>
      <c r="N47" s="27" t="s">
        <v>392</v>
      </c>
      <c r="O47" s="27" t="s">
        <v>391</v>
      </c>
      <c r="P47" s="18"/>
      <c r="Q47" s="18"/>
      <c r="R47" s="28">
        <v>0.128498</v>
      </c>
    </row>
    <row r="48" spans="1:18" ht="16.5" hidden="1" customHeight="1">
      <c r="A48" s="11">
        <v>41670</v>
      </c>
      <c r="B48" s="10">
        <v>4</v>
      </c>
      <c r="C48" s="10">
        <v>2013</v>
      </c>
      <c r="D48" s="10" t="s">
        <v>346</v>
      </c>
      <c r="E48" s="10"/>
      <c r="F48" s="10" t="s">
        <v>310</v>
      </c>
      <c r="G48" s="10"/>
      <c r="H48" s="10" t="s">
        <v>393</v>
      </c>
      <c r="I48" s="10">
        <v>1</v>
      </c>
      <c r="J48" s="10"/>
      <c r="K48" s="10"/>
      <c r="L48" s="10" t="s">
        <v>393</v>
      </c>
      <c r="M48" s="26" t="s">
        <v>371</v>
      </c>
      <c r="N48" s="27" t="s">
        <v>394</v>
      </c>
      <c r="O48" s="27" t="s">
        <v>393</v>
      </c>
      <c r="P48" s="18"/>
      <c r="Q48" s="18"/>
      <c r="R48" s="28">
        <v>0.19608</v>
      </c>
    </row>
    <row r="49" spans="1:18" ht="16.5" hidden="1" customHeight="1" thickBot="1">
      <c r="A49" s="11">
        <v>41856</v>
      </c>
      <c r="B49" s="10">
        <v>2</v>
      </c>
      <c r="C49" s="10">
        <v>2014</v>
      </c>
      <c r="D49" s="10" t="s">
        <v>395</v>
      </c>
      <c r="E49" s="10" t="s">
        <v>396</v>
      </c>
      <c r="F49" s="10" t="s">
        <v>238</v>
      </c>
      <c r="G49" s="10"/>
      <c r="H49" s="10" t="s">
        <v>397</v>
      </c>
      <c r="I49" s="10">
        <v>1</v>
      </c>
      <c r="J49" s="10"/>
      <c r="K49" s="10"/>
      <c r="L49" s="10" t="s">
        <v>398</v>
      </c>
      <c r="M49" s="29" t="s">
        <v>240</v>
      </c>
      <c r="N49" s="30" t="s">
        <v>399</v>
      </c>
      <c r="O49" s="30" t="s">
        <v>398</v>
      </c>
      <c r="P49" s="31"/>
      <c r="Q49" s="31"/>
      <c r="R49" s="32">
        <v>1.72312</v>
      </c>
    </row>
  </sheetData>
  <autoFilter ref="A2:X49">
    <filterColumn colId="11">
      <filters>
        <filter val="Rainham Interchange site"/>
      </filters>
    </filterColumn>
  </autoFilter>
  <customSheetViews>
    <customSheetView guid="{177FE298-405E-44F9-9FFB-7419540BA6F6}" filter="1" showAutoFilter="1" state="hidden">
      <selection activeCell="E22" sqref="E22"/>
      <pageMargins left="0" right="0" top="0" bottom="0" header="0" footer="0"/>
      <pageSetup paperSize="9" orientation="portrait" r:id="rId1"/>
      <autoFilter ref="A2:X49">
        <filterColumn colId="11">
          <filters>
            <filter val="Rainham Interchange site"/>
          </filters>
        </filterColumn>
      </autoFilter>
    </customSheetView>
    <customSheetView guid="{26DC878D-B29C-4B35-A648-AD54490A1C81}" filter="1" showAutoFilter="1" state="hidden">
      <selection activeCell="E22" sqref="E22"/>
      <pageMargins left="0" right="0" top="0" bottom="0" header="0" footer="0"/>
      <pageSetup paperSize="9" orientation="portrait" r:id="rId2"/>
      <autoFilter ref="A2:X49">
        <filterColumn colId="11">
          <filters>
            <filter val="Rainham Interchange site"/>
          </filters>
        </filterColumn>
      </autoFilter>
    </customSheetView>
    <customSheetView guid="{9C167EA9-64C1-4D4A-A481-87A02A2933EF}" filter="1" showAutoFilter="1" state="hidden">
      <selection activeCell="E22" sqref="E22"/>
      <pageMargins left="0" right="0" top="0" bottom="0" header="0" footer="0"/>
      <pageSetup paperSize="9" orientation="portrait" r:id="rId3"/>
      <autoFilter ref="A2:X49">
        <filterColumn colId="11">
          <filters>
            <filter val="Rainham Interchange site"/>
          </filters>
        </filterColumn>
      </autoFilter>
    </customSheetView>
    <customSheetView guid="{A7E11E15-693A-447B-AE72-0A4FA27A8B56}" filter="1" showAutoFilter="1" state="hidden">
      <selection activeCell="E22" sqref="E22"/>
      <pageMargins left="0" right="0" top="0" bottom="0" header="0" footer="0"/>
      <pageSetup paperSize="9" orientation="portrait" r:id="rId4"/>
      <autoFilter ref="A2:X49">
        <filterColumn colId="11">
          <filters>
            <filter val="Rainham Interchange site"/>
          </filters>
        </filterColumn>
      </autoFilter>
    </customSheetView>
    <customSheetView guid="{088121EA-C685-4959-8803-DC5DC3646AF2}" filter="1" showAutoFilter="1" state="hidden">
      <selection activeCell="E22" sqref="E22"/>
      <pageMargins left="0" right="0" top="0" bottom="0" header="0" footer="0"/>
      <pageSetup paperSize="9" orientation="portrait" r:id="rId5"/>
      <autoFilter ref="A2:X49">
        <filterColumn colId="11">
          <filters>
            <filter val="Rainham Interchange site"/>
          </filters>
        </filterColumn>
      </autoFilter>
    </customSheetView>
    <customSheetView guid="{B49C4512-1E92-47B4-9BF4-8E0F24F288E0}" filter="1" showAutoFilter="1" state="hidden">
      <selection activeCell="E22" sqref="E22"/>
      <pageMargins left="0" right="0" top="0" bottom="0" header="0" footer="0"/>
      <pageSetup paperSize="9" orientation="portrait" r:id="rId6"/>
      <autoFilter ref="A2:X49">
        <filterColumn colId="11">
          <filters>
            <filter val="Rainham Interchange site"/>
          </filters>
        </filterColumn>
      </autoFilter>
    </customSheetView>
    <customSheetView guid="{A463DA95-2CBC-4AE8-B6D7-4219BF7FC632}" filter="1" showAutoFilter="1" state="hidden">
      <selection activeCell="E22" sqref="E22"/>
      <pageMargins left="0" right="0" top="0" bottom="0" header="0" footer="0"/>
      <pageSetup paperSize="9" orientation="portrait" r:id="rId7"/>
      <autoFilter ref="A2:X49">
        <filterColumn colId="11">
          <filters>
            <filter val="Rainham Interchange site"/>
          </filters>
        </filterColumn>
      </autoFilter>
    </customSheetView>
    <customSheetView guid="{489073E9-7D4D-401F-B66F-66552C945428}" filter="1" showAutoFilter="1" state="hidden">
      <selection activeCell="E22" sqref="E22"/>
      <pageMargins left="0" right="0" top="0" bottom="0" header="0" footer="0"/>
      <pageSetup paperSize="9" orientation="portrait" r:id="rId8"/>
      <autoFilter ref="A2:X49">
        <filterColumn colId="11">
          <filters>
            <filter val="Rainham Interchange site"/>
          </filters>
        </filterColumn>
      </autoFilter>
    </customSheetView>
    <customSheetView guid="{78040035-5F6A-49CC-918C-3FE7FC835291}" filter="1" showAutoFilter="1" state="hidden">
      <selection activeCell="E22" sqref="E22"/>
      <pageMargins left="0" right="0" top="0" bottom="0" header="0" footer="0"/>
      <pageSetup paperSize="9" orientation="portrait" r:id="rId9"/>
      <autoFilter ref="A2:X49">
        <filterColumn colId="11">
          <filters>
            <filter val="Rainham Interchange site"/>
          </filters>
        </filterColumn>
      </autoFilter>
    </customSheetView>
    <customSheetView guid="{97C42076-99C4-4B01-9CC7-4617BEE1BABA}" filter="1" showAutoFilter="1" state="hidden">
      <selection activeCell="E22" sqref="E22"/>
      <pageMargins left="0" right="0" top="0" bottom="0" header="0" footer="0"/>
      <pageSetup paperSize="9" orientation="portrait" r:id="rId10"/>
      <autoFilter ref="A2:X49">
        <filterColumn colId="11">
          <filters>
            <filter val="Rainham Interchange site"/>
          </filters>
        </filterColumn>
      </autoFilter>
    </customSheetView>
    <customSheetView guid="{8F9EEFC0-F162-4A2D-A824-9E5E9DDBD708}" filter="1" showAutoFilter="1" state="hidden">
      <selection activeCell="E22" sqref="E22"/>
      <pageMargins left="0" right="0" top="0" bottom="0" header="0" footer="0"/>
      <pageSetup paperSize="9" orientation="portrait" r:id="rId11"/>
      <autoFilter ref="A2:X49">
        <filterColumn colId="11">
          <filters>
            <filter val="Rainham Interchange site"/>
          </filters>
        </filterColumn>
      </autoFilter>
    </customSheetView>
    <customSheetView guid="{A4320EFF-B7D6-4FBD-B614-7DC582F33C22}" showPageBreaks="1" filter="1" showAutoFilter="1" state="hidden">
      <selection activeCell="E22" sqref="E22"/>
      <pageMargins left="0" right="0" top="0" bottom="0" header="0" footer="0"/>
      <pageSetup paperSize="9" orientation="portrait" r:id="rId12"/>
      <autoFilter ref="A2:X49">
        <filterColumn colId="11">
          <filters>
            <filter val="Rainham Interchange site"/>
          </filters>
        </filterColumn>
      </autoFilter>
    </customSheetView>
    <customSheetView guid="{20148CEE-977E-4D0E-BEEE-27AC8C3F4C77}" filter="1" showAutoFilter="1" state="hidden">
      <selection activeCell="E22" sqref="E22"/>
      <pageMargins left="0" right="0" top="0" bottom="0" header="0" footer="0"/>
      <pageSetup paperSize="9" orientation="portrait" r:id="rId13"/>
      <autoFilter ref="A2:X49">
        <filterColumn colId="11">
          <filters>
            <filter val="Rainham Interchange site"/>
          </filters>
        </filterColumn>
      </autoFilter>
    </customSheetView>
    <customSheetView guid="{31D9FEDD-F304-43A5-AA31-0180AF92D2D9}" filter="1" showAutoFilter="1" state="hidden">
      <selection activeCell="E22" sqref="E22"/>
      <pageMargins left="0" right="0" top="0" bottom="0" header="0" footer="0"/>
      <pageSetup paperSize="9" orientation="portrait" r:id="rId14"/>
      <autoFilter ref="A2:X49">
        <filterColumn colId="11">
          <filters>
            <filter val="Rainham Interchange site"/>
          </filters>
        </filterColumn>
      </autoFilter>
    </customSheetView>
  </customSheetViews>
  <pageMargins left="0.7" right="0.7" top="0.75" bottom="0.75" header="0.3" footer="0.3"/>
  <pageSetup paperSize="9" orientation="portrait" r:id="rId15"/>
  <legacyDrawing r:id="rId1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D51"/>
  <sheetViews>
    <sheetView topLeftCell="A13" workbookViewId="0">
      <selection activeCell="A40" sqref="A40"/>
    </sheetView>
  </sheetViews>
  <sheetFormatPr defaultColWidth="8.85546875" defaultRowHeight="15"/>
  <cols>
    <col min="1" max="1" width="35.7109375" customWidth="1"/>
    <col min="2" max="2" width="26.7109375" customWidth="1"/>
    <col min="3" max="3" width="37.42578125" bestFit="1" customWidth="1"/>
    <col min="4" max="4" width="43.85546875" bestFit="1" customWidth="1"/>
    <col min="5" max="5" width="5" bestFit="1" customWidth="1"/>
    <col min="6" max="6" width="11.28515625" bestFit="1" customWidth="1"/>
  </cols>
  <sheetData>
    <row r="4" spans="1:4">
      <c r="A4" s="34" t="s">
        <v>230</v>
      </c>
      <c r="B4" s="34" t="s">
        <v>221</v>
      </c>
      <c r="C4" s="34" t="s">
        <v>233</v>
      </c>
      <c r="D4" s="34" t="s">
        <v>232</v>
      </c>
    </row>
    <row r="5" spans="1:4">
      <c r="A5" t="s">
        <v>28</v>
      </c>
      <c r="B5">
        <v>2014</v>
      </c>
      <c r="C5" t="s">
        <v>272</v>
      </c>
      <c r="D5" t="s">
        <v>28</v>
      </c>
    </row>
    <row r="6" spans="1:4">
      <c r="A6" t="s">
        <v>393</v>
      </c>
      <c r="B6">
        <v>2013</v>
      </c>
      <c r="C6" t="s">
        <v>400</v>
      </c>
      <c r="D6" t="s">
        <v>393</v>
      </c>
    </row>
    <row r="7" spans="1:4">
      <c r="A7" t="s">
        <v>382</v>
      </c>
      <c r="B7">
        <v>2012</v>
      </c>
      <c r="C7" t="s">
        <v>400</v>
      </c>
      <c r="D7" t="s">
        <v>382</v>
      </c>
    </row>
    <row r="8" spans="1:4">
      <c r="A8" t="s">
        <v>34</v>
      </c>
      <c r="B8">
        <v>2012</v>
      </c>
      <c r="C8" t="s">
        <v>400</v>
      </c>
      <c r="D8" t="s">
        <v>34</v>
      </c>
    </row>
    <row r="9" spans="1:4">
      <c r="A9" t="s">
        <v>251</v>
      </c>
      <c r="B9">
        <v>2013</v>
      </c>
      <c r="C9" t="s">
        <v>258</v>
      </c>
      <c r="D9" t="s">
        <v>251</v>
      </c>
    </row>
    <row r="10" spans="1:4">
      <c r="B10">
        <v>2014</v>
      </c>
      <c r="C10" t="s">
        <v>262</v>
      </c>
      <c r="D10" t="s">
        <v>251</v>
      </c>
    </row>
    <row r="11" spans="1:4">
      <c r="C11" t="s">
        <v>266</v>
      </c>
      <c r="D11" t="s">
        <v>251</v>
      </c>
    </row>
    <row r="12" spans="1:4">
      <c r="B12">
        <v>2015</v>
      </c>
      <c r="C12" t="s">
        <v>254</v>
      </c>
      <c r="D12" t="s">
        <v>251</v>
      </c>
    </row>
    <row r="13" spans="1:4">
      <c r="A13" t="s">
        <v>42</v>
      </c>
      <c r="B13">
        <v>2012</v>
      </c>
      <c r="C13" t="s">
        <v>42</v>
      </c>
      <c r="D13" t="s">
        <v>380</v>
      </c>
    </row>
    <row r="14" spans="1:4">
      <c r="D14" t="s">
        <v>377</v>
      </c>
    </row>
    <row r="15" spans="1:4">
      <c r="D15" t="s">
        <v>379</v>
      </c>
    </row>
    <row r="16" spans="1:4">
      <c r="D16" t="s">
        <v>378</v>
      </c>
    </row>
    <row r="17" spans="1:4">
      <c r="D17" t="s">
        <v>376</v>
      </c>
    </row>
    <row r="18" spans="1:4">
      <c r="A18" t="s">
        <v>391</v>
      </c>
      <c r="B18">
        <v>2012</v>
      </c>
      <c r="C18" t="s">
        <v>400</v>
      </c>
      <c r="D18" t="s">
        <v>391</v>
      </c>
    </row>
    <row r="19" spans="1:4">
      <c r="A19" t="s">
        <v>48</v>
      </c>
      <c r="B19">
        <v>2013</v>
      </c>
      <c r="C19" t="s">
        <v>48</v>
      </c>
      <c r="D19" t="s">
        <v>365</v>
      </c>
    </row>
    <row r="20" spans="1:4">
      <c r="C20" t="s">
        <v>363</v>
      </c>
      <c r="D20" t="s">
        <v>362</v>
      </c>
    </row>
    <row r="21" spans="1:4">
      <c r="A21" t="s">
        <v>239</v>
      </c>
      <c r="B21">
        <v>2012</v>
      </c>
      <c r="C21" t="s">
        <v>243</v>
      </c>
      <c r="D21" t="s">
        <v>242</v>
      </c>
    </row>
    <row r="22" spans="1:4">
      <c r="C22" t="s">
        <v>246</v>
      </c>
      <c r="D22" t="s">
        <v>242</v>
      </c>
    </row>
    <row r="23" spans="1:4">
      <c r="A23" t="s">
        <v>312</v>
      </c>
      <c r="B23">
        <v>2013</v>
      </c>
      <c r="C23" t="s">
        <v>272</v>
      </c>
      <c r="D23" t="s">
        <v>314</v>
      </c>
    </row>
    <row r="24" spans="1:4">
      <c r="A24" t="s">
        <v>368</v>
      </c>
      <c r="B24">
        <v>2014</v>
      </c>
      <c r="C24" t="s">
        <v>368</v>
      </c>
      <c r="D24" t="s">
        <v>370</v>
      </c>
    </row>
    <row r="25" spans="1:4">
      <c r="A25" t="s">
        <v>317</v>
      </c>
      <c r="B25">
        <v>2012</v>
      </c>
      <c r="C25" t="s">
        <v>331</v>
      </c>
      <c r="D25" t="s">
        <v>319</v>
      </c>
    </row>
    <row r="26" spans="1:4">
      <c r="C26" t="s">
        <v>320</v>
      </c>
      <c r="D26" t="s">
        <v>319</v>
      </c>
    </row>
    <row r="27" spans="1:4">
      <c r="B27">
        <v>2014</v>
      </c>
      <c r="C27" t="s">
        <v>325</v>
      </c>
      <c r="D27" t="s">
        <v>324</v>
      </c>
    </row>
    <row r="28" spans="1:4">
      <c r="B28">
        <v>2015</v>
      </c>
      <c r="C28" t="s">
        <v>254</v>
      </c>
      <c r="D28" t="s">
        <v>324</v>
      </c>
    </row>
    <row r="29" spans="1:4">
      <c r="A29" t="s">
        <v>120</v>
      </c>
      <c r="B29">
        <v>2013</v>
      </c>
      <c r="C29" t="s">
        <v>120</v>
      </c>
      <c r="D29" t="s">
        <v>342</v>
      </c>
    </row>
    <row r="30" spans="1:4">
      <c r="D30" t="s">
        <v>343</v>
      </c>
    </row>
    <row r="31" spans="1:4">
      <c r="D31" t="s">
        <v>344</v>
      </c>
    </row>
    <row r="32" spans="1:4">
      <c r="D32" t="s">
        <v>345</v>
      </c>
    </row>
    <row r="33" spans="1:4">
      <c r="A33" t="s">
        <v>398</v>
      </c>
      <c r="B33">
        <v>2014</v>
      </c>
      <c r="C33" t="s">
        <v>400</v>
      </c>
      <c r="D33" t="s">
        <v>398</v>
      </c>
    </row>
    <row r="34" spans="1:4">
      <c r="A34" t="s">
        <v>125</v>
      </c>
      <c r="B34">
        <v>2013</v>
      </c>
      <c r="C34" t="s">
        <v>352</v>
      </c>
      <c r="D34" t="s">
        <v>351</v>
      </c>
    </row>
    <row r="35" spans="1:4">
      <c r="C35" t="s">
        <v>356</v>
      </c>
      <c r="D35" t="s">
        <v>355</v>
      </c>
    </row>
    <row r="36" spans="1:4">
      <c r="A36" t="s">
        <v>142</v>
      </c>
      <c r="B36">
        <v>2013</v>
      </c>
      <c r="C36" t="s">
        <v>272</v>
      </c>
      <c r="D36" t="s">
        <v>142</v>
      </c>
    </row>
    <row r="37" spans="1:4">
      <c r="A37" t="s">
        <v>308</v>
      </c>
      <c r="B37">
        <v>2012</v>
      </c>
      <c r="C37" t="s">
        <v>272</v>
      </c>
      <c r="D37" t="s">
        <v>174</v>
      </c>
    </row>
    <row r="38" spans="1:4">
      <c r="B38">
        <v>2013</v>
      </c>
      <c r="C38" t="s">
        <v>400</v>
      </c>
      <c r="D38" t="s">
        <v>388</v>
      </c>
    </row>
    <row r="39" spans="1:4">
      <c r="A39" t="s">
        <v>286</v>
      </c>
      <c r="B39">
        <v>2012</v>
      </c>
      <c r="C39" t="s">
        <v>294</v>
      </c>
      <c r="D39" t="s">
        <v>286</v>
      </c>
    </row>
    <row r="40" spans="1:4">
      <c r="B40">
        <v>2013</v>
      </c>
      <c r="C40" t="s">
        <v>289</v>
      </c>
      <c r="D40" t="s">
        <v>286</v>
      </c>
    </row>
    <row r="41" spans="1:4">
      <c r="C41" t="s">
        <v>296</v>
      </c>
      <c r="D41" t="s">
        <v>286</v>
      </c>
    </row>
    <row r="42" spans="1:4">
      <c r="C42" t="s">
        <v>193</v>
      </c>
      <c r="D42" t="s">
        <v>286</v>
      </c>
    </row>
    <row r="43" spans="1:4">
      <c r="A43" t="s">
        <v>197</v>
      </c>
      <c r="B43">
        <v>2013</v>
      </c>
      <c r="C43" t="s">
        <v>272</v>
      </c>
      <c r="D43" t="s">
        <v>300</v>
      </c>
    </row>
    <row r="44" spans="1:4">
      <c r="D44" t="s">
        <v>306</v>
      </c>
    </row>
    <row r="45" spans="1:4">
      <c r="A45" t="s">
        <v>201</v>
      </c>
      <c r="B45">
        <v>2015</v>
      </c>
      <c r="C45" t="s">
        <v>272</v>
      </c>
      <c r="D45" t="s">
        <v>201</v>
      </c>
    </row>
    <row r="46" spans="1:4">
      <c r="A46" t="s">
        <v>151</v>
      </c>
      <c r="B46">
        <v>2012</v>
      </c>
      <c r="C46" t="s">
        <v>151</v>
      </c>
      <c r="D46" t="s">
        <v>151</v>
      </c>
    </row>
    <row r="47" spans="1:4">
      <c r="A47" t="s">
        <v>302</v>
      </c>
      <c r="B47">
        <v>2014</v>
      </c>
      <c r="C47" t="s">
        <v>400</v>
      </c>
      <c r="D47" t="s">
        <v>190</v>
      </c>
    </row>
    <row r="48" spans="1:4">
      <c r="A48" t="s">
        <v>274</v>
      </c>
      <c r="B48">
        <v>2015</v>
      </c>
      <c r="C48" t="s">
        <v>278</v>
      </c>
      <c r="D48" t="s">
        <v>274</v>
      </c>
    </row>
    <row r="49" spans="1:4">
      <c r="C49" t="s">
        <v>280</v>
      </c>
      <c r="D49" t="s">
        <v>274</v>
      </c>
    </row>
    <row r="50" spans="1:4">
      <c r="C50" t="s">
        <v>282</v>
      </c>
      <c r="D50" t="s">
        <v>274</v>
      </c>
    </row>
    <row r="51" spans="1:4">
      <c r="A51" t="s">
        <v>401</v>
      </c>
    </row>
  </sheetData>
  <customSheetViews>
    <customSheetView guid="{177FE298-405E-44F9-9FFB-7419540BA6F6}" state="hidden" topLeftCell="A13">
      <selection activeCell="A40" sqref="A40"/>
      <pageMargins left="0" right="0" top="0" bottom="0" header="0" footer="0"/>
    </customSheetView>
    <customSheetView guid="{26DC878D-B29C-4B35-A648-AD54490A1C81}" state="hidden" topLeftCell="A13">
      <selection activeCell="A40" sqref="A40"/>
      <pageMargins left="0" right="0" top="0" bottom="0" header="0" footer="0"/>
    </customSheetView>
    <customSheetView guid="{9C167EA9-64C1-4D4A-A481-87A02A2933EF}" state="hidden" topLeftCell="A13">
      <selection activeCell="A40" sqref="A40"/>
      <pageMargins left="0" right="0" top="0" bottom="0" header="0" footer="0"/>
    </customSheetView>
    <customSheetView guid="{A7E11E15-693A-447B-AE72-0A4FA27A8B56}" state="hidden" topLeftCell="A13">
      <selection activeCell="A40" sqref="A40"/>
      <pageMargins left="0" right="0" top="0" bottom="0" header="0" footer="0"/>
    </customSheetView>
    <customSheetView guid="{088121EA-C685-4959-8803-DC5DC3646AF2}" state="hidden" topLeftCell="A13">
      <selection activeCell="A40" sqref="A40"/>
      <pageMargins left="0" right="0" top="0" bottom="0" header="0" footer="0"/>
    </customSheetView>
    <customSheetView guid="{B49C4512-1E92-47B4-9BF4-8E0F24F288E0}" state="hidden" topLeftCell="A13">
      <selection activeCell="A40" sqref="A40"/>
      <pageMargins left="0" right="0" top="0" bottom="0" header="0" footer="0"/>
    </customSheetView>
    <customSheetView guid="{A463DA95-2CBC-4AE8-B6D7-4219BF7FC632}" state="hidden" topLeftCell="A13">
      <selection activeCell="A40" sqref="A40"/>
      <pageMargins left="0" right="0" top="0" bottom="0" header="0" footer="0"/>
    </customSheetView>
    <customSheetView guid="{489073E9-7D4D-401F-B66F-66552C945428}" state="hidden" topLeftCell="A13">
      <selection activeCell="A40" sqref="A40"/>
      <pageMargins left="0" right="0" top="0" bottom="0" header="0" footer="0"/>
    </customSheetView>
    <customSheetView guid="{78040035-5F6A-49CC-918C-3FE7FC835291}" state="hidden" topLeftCell="A13">
      <selection activeCell="A40" sqref="A40"/>
      <pageMargins left="0" right="0" top="0" bottom="0" header="0" footer="0"/>
    </customSheetView>
    <customSheetView guid="{97C42076-99C4-4B01-9CC7-4617BEE1BABA}" state="hidden" topLeftCell="A13">
      <selection activeCell="A40" sqref="A40"/>
      <pageMargins left="0" right="0" top="0" bottom="0" header="0" footer="0"/>
    </customSheetView>
    <customSheetView guid="{8F9EEFC0-F162-4A2D-A824-9E5E9DDBD708}" state="hidden" topLeftCell="A13">
      <selection activeCell="A40" sqref="A40"/>
      <pageMargins left="0" right="0" top="0" bottom="0" header="0" footer="0"/>
    </customSheetView>
    <customSheetView guid="{A4320EFF-B7D6-4FBD-B614-7DC582F33C22}" showPageBreaks="1" state="hidden" topLeftCell="A13">
      <selection activeCell="A40" sqref="A40"/>
      <pageMargins left="0" right="0" top="0" bottom="0" header="0" footer="0"/>
    </customSheetView>
    <customSheetView guid="{20148CEE-977E-4D0E-BEEE-27AC8C3F4C77}" state="hidden" topLeftCell="A13">
      <selection activeCell="A40" sqref="A40"/>
      <pageMargins left="0" right="0" top="0" bottom="0" header="0" footer="0"/>
    </customSheetView>
    <customSheetView guid="{31D9FEDD-F304-43A5-AA31-0180AF92D2D9}" state="hidden" topLeftCell="A13">
      <selection activeCell="A40" sqref="A40"/>
      <pageMargins left="0" right="0" top="0" bottom="0" header="0" footer="0"/>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final</vt:lpstr>
      <vt:lpstr>Sheet2</vt:lpstr>
      <vt:lpstr>Sheet1</vt:lpstr>
      <vt:lpstr>Sheet4</vt:lpstr>
      <vt:lpstr>final!Print_Titles</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Kit-Ling Chan</dc:creator>
  <cp:lastModifiedBy>Worrall, Patrick</cp:lastModifiedBy>
  <cp:revision/>
  <dcterms:created xsi:type="dcterms:W3CDTF">2006-09-16T00:00:00Z</dcterms:created>
  <dcterms:modified xsi:type="dcterms:W3CDTF">2016-02-25T17:29:47Z</dcterms:modified>
</cp:coreProperties>
</file>